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Перота\"/>
    </mc:Choice>
  </mc:AlternateContent>
  <xr:revisionPtr revIDLastSave="0" documentId="8_{74C87F09-E6A9-44E3-B4EF-2F4D602ECFCF}" xr6:coauthVersionLast="47" xr6:coauthVersionMax="47" xr10:uidLastSave="{00000000-0000-0000-0000-000000000000}"/>
  <bookViews>
    <workbookView xWindow="-120" yWindow="-120" windowWidth="19440" windowHeight="11640" xr2:uid="{17774944-B021-42E2-8D83-89CFE10B3F14}"/>
  </bookViews>
  <sheets>
    <sheet name="IPG" sheetId="1" r:id="rId1"/>
  </sheets>
  <externalReferences>
    <externalReference r:id="rId2"/>
  </externalReferences>
  <definedNames>
    <definedName name="_xlnm.Print_Area" localSheetId="0">IPG!$A$1:$K$106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1" i="1"/>
  <c r="G12" i="1"/>
  <c r="G14" i="1"/>
  <c r="G15" i="1"/>
  <c r="H15" i="1" s="1"/>
  <c r="G16" i="1"/>
  <c r="G17" i="1"/>
  <c r="H17" i="1" s="1"/>
  <c r="G18" i="1"/>
  <c r="G19" i="1"/>
  <c r="H19" i="1" s="1"/>
  <c r="G20" i="1"/>
  <c r="G21" i="1"/>
  <c r="H21" i="1" s="1"/>
  <c r="G22" i="1"/>
  <c r="G23" i="1"/>
  <c r="H23" i="1" s="1"/>
  <c r="G25" i="1"/>
  <c r="G26" i="1"/>
  <c r="H26" i="1" s="1"/>
  <c r="G27" i="1"/>
  <c r="G29" i="1"/>
  <c r="H29" i="1" s="1"/>
  <c r="G30" i="1"/>
  <c r="G31" i="1"/>
  <c r="H31" i="1" s="1"/>
  <c r="G32" i="1"/>
  <c r="G33" i="1"/>
  <c r="H33" i="1" s="1"/>
  <c r="G34" i="1"/>
  <c r="G36" i="1"/>
  <c r="G37" i="1"/>
  <c r="G38" i="1"/>
  <c r="G39" i="1"/>
  <c r="G40" i="1"/>
  <c r="G41" i="1"/>
  <c r="G42" i="1"/>
  <c r="G43" i="1"/>
  <c r="G45" i="1"/>
  <c r="G46" i="1"/>
  <c r="G47" i="1"/>
  <c r="G48" i="1"/>
  <c r="G49" i="1"/>
  <c r="G50" i="1"/>
  <c r="G52" i="1"/>
  <c r="G53" i="1"/>
  <c r="G55" i="1"/>
  <c r="G57" i="1"/>
  <c r="G58" i="1"/>
  <c r="G59" i="1"/>
  <c r="G60" i="1"/>
  <c r="G61" i="1"/>
  <c r="G62" i="1"/>
  <c r="G63" i="1"/>
  <c r="G65" i="1"/>
  <c r="G66" i="1"/>
  <c r="G67" i="1"/>
  <c r="G68" i="1"/>
  <c r="G69" i="1"/>
  <c r="G70" i="1"/>
  <c r="G72" i="1"/>
  <c r="H72" i="1" s="1"/>
  <c r="G73" i="1"/>
  <c r="G74" i="1"/>
  <c r="G75" i="1"/>
  <c r="G76" i="1"/>
  <c r="G77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I1" i="1"/>
  <c r="F90" i="1" s="1"/>
  <c r="F14" i="1"/>
  <c r="F15" i="1"/>
  <c r="F16" i="1"/>
  <c r="F17" i="1"/>
  <c r="F18" i="1"/>
  <c r="F19" i="1"/>
  <c r="F20" i="1"/>
  <c r="F21" i="1"/>
  <c r="F22" i="1"/>
  <c r="F23" i="1"/>
  <c r="F25" i="1"/>
  <c r="F26" i="1"/>
  <c r="F27" i="1"/>
  <c r="F29" i="1"/>
  <c r="F30" i="1"/>
  <c r="F31" i="1"/>
  <c r="F32" i="1"/>
  <c r="F33" i="1"/>
  <c r="F34" i="1"/>
  <c r="F67" i="1"/>
  <c r="F72" i="1"/>
  <c r="F84" i="1"/>
  <c r="F96" i="1"/>
  <c r="H14" i="1"/>
  <c r="H16" i="1"/>
  <c r="H18" i="1"/>
  <c r="H20" i="1"/>
  <c r="H22" i="1"/>
  <c r="H25" i="1"/>
  <c r="H27" i="1"/>
  <c r="H30" i="1"/>
  <c r="H32" i="1"/>
  <c r="H34" i="1"/>
  <c r="H55" i="1"/>
  <c r="H86" i="1"/>
  <c r="F47" i="1" l="1"/>
  <c r="H48" i="1"/>
  <c r="F99" i="1"/>
  <c r="H91" i="1"/>
  <c r="H82" i="1"/>
  <c r="F52" i="1"/>
  <c r="F101" i="1"/>
  <c r="F93" i="1"/>
  <c r="F85" i="1"/>
  <c r="H42" i="1"/>
  <c r="F6" i="1"/>
  <c r="F11" i="1"/>
  <c r="F39" i="1"/>
  <c r="F43" i="1"/>
  <c r="F48" i="1"/>
  <c r="F53" i="1"/>
  <c r="F59" i="1"/>
  <c r="F63" i="1"/>
  <c r="F68" i="1"/>
  <c r="F73" i="1"/>
  <c r="F77" i="1"/>
  <c r="F82" i="1"/>
  <c r="F88" i="1"/>
  <c r="F91" i="1"/>
  <c r="F97" i="1"/>
  <c r="F102" i="1"/>
  <c r="H63" i="1"/>
  <c r="H103" i="1"/>
  <c r="H40" i="1"/>
  <c r="H105" i="1"/>
  <c r="F8" i="1"/>
  <c r="F7" i="1"/>
  <c r="F12" i="1"/>
  <c r="F36" i="1"/>
  <c r="F40" i="1"/>
  <c r="F45" i="1"/>
  <c r="F49" i="1"/>
  <c r="F55" i="1"/>
  <c r="F60" i="1"/>
  <c r="F65" i="1"/>
  <c r="F69" i="1"/>
  <c r="F74" i="1"/>
  <c r="F79" i="1"/>
  <c r="F83" i="1"/>
  <c r="F86" i="1"/>
  <c r="F89" i="1"/>
  <c r="F94" i="1"/>
  <c r="F98" i="1"/>
  <c r="F100" i="1"/>
  <c r="F103" i="1"/>
  <c r="F105" i="1"/>
  <c r="F37" i="1"/>
  <c r="F41" i="1"/>
  <c r="F46" i="1"/>
  <c r="F50" i="1"/>
  <c r="F57" i="1"/>
  <c r="F61" i="1"/>
  <c r="F70" i="1"/>
  <c r="F75" i="1"/>
  <c r="F80" i="1"/>
  <c r="H8" i="1"/>
  <c r="F106" i="1"/>
  <c r="F81" i="1"/>
  <c r="F62" i="1"/>
  <c r="F42" i="1"/>
  <c r="H104" i="1"/>
  <c r="H95" i="1"/>
  <c r="H92" i="1"/>
  <c r="H87" i="1"/>
  <c r="H81" i="1"/>
  <c r="F104" i="1"/>
  <c r="F95" i="1"/>
  <c r="F92" i="1"/>
  <c r="F87" i="1"/>
  <c r="F76" i="1"/>
  <c r="F58" i="1"/>
  <c r="F38" i="1"/>
  <c r="F9" i="1"/>
  <c r="H96" i="1"/>
  <c r="H90" i="1"/>
  <c r="H67" i="1"/>
  <c r="H102" i="1"/>
  <c r="H98" i="1"/>
  <c r="H89" i="1"/>
  <c r="H77" i="1"/>
  <c r="H69" i="1"/>
  <c r="H62" i="1"/>
  <c r="H53" i="1"/>
  <c r="H45" i="1"/>
  <c r="H39" i="1"/>
  <c r="H100" i="1"/>
  <c r="H97" i="1"/>
  <c r="H94" i="1"/>
  <c r="H88" i="1"/>
  <c r="H79" i="1"/>
  <c r="H74" i="1"/>
  <c r="H68" i="1"/>
  <c r="H60" i="1"/>
  <c r="H52" i="1"/>
  <c r="H43" i="1"/>
  <c r="H36" i="1"/>
  <c r="H9" i="1"/>
  <c r="H101" i="1"/>
  <c r="H93" i="1"/>
  <c r="H85" i="1"/>
  <c r="H76" i="1"/>
  <c r="H106" i="1"/>
  <c r="H83" i="1"/>
  <c r="H73" i="1"/>
  <c r="H65" i="1"/>
  <c r="H59" i="1"/>
  <c r="H49" i="1"/>
  <c r="H58" i="1"/>
  <c r="H47" i="1"/>
  <c r="H38" i="1"/>
  <c r="H6" i="1"/>
  <c r="H99" i="1"/>
  <c r="H84" i="1"/>
  <c r="H80" i="1"/>
  <c r="H75" i="1"/>
  <c r="H70" i="1"/>
  <c r="H66" i="1"/>
  <c r="H61" i="1"/>
  <c r="H57" i="1"/>
  <c r="H50" i="1"/>
  <c r="H46" i="1"/>
  <c r="H41" i="1"/>
  <c r="H37" i="1"/>
  <c r="H12" i="1"/>
  <c r="H7" i="1"/>
  <c r="H11" i="1"/>
</calcChain>
</file>

<file path=xl/sharedStrings.xml><?xml version="1.0" encoding="utf-8"?>
<sst xmlns="http://schemas.openxmlformats.org/spreadsheetml/2006/main" count="263" uniqueCount="223">
  <si>
    <t>Цена снижена</t>
  </si>
  <si>
    <t xml:space="preserve">KIT 354 Рем.комплект </t>
  </si>
  <si>
    <t>Рем.комплект рег-ра давления Elite (KIT 137)</t>
  </si>
  <si>
    <t>KIT 269 Рем.комплект клапанов (E2D2013, E2B2014, E3B2515, E3B2121, E2E2111, E2E2113, E3E2815, E3E2520)</t>
  </si>
  <si>
    <t>KIT 370 Рем.комплект</t>
  </si>
  <si>
    <t>34037001</t>
  </si>
  <si>
    <t>Комплект клапанов для Royal Press (17859) KIT 01</t>
  </si>
  <si>
    <t>34000101</t>
  </si>
  <si>
    <t>Комплект клапанов для Elite (28508) KIT 123. Для помп FE6004, FE6006, FE6008</t>
  </si>
  <si>
    <t>KIT 369 Рем.комплект</t>
  </si>
  <si>
    <t>KIT 301 Рем.комплект водяных сальников для помпы AB120</t>
  </si>
  <si>
    <t>KIT 300 Рем.комплект водяных сальников для помпы AB100</t>
  </si>
  <si>
    <t>KIT 297 Рем.комплект маслянных сальников для помп AB80, AB100, AB120, AB150</t>
  </si>
  <si>
    <t>KIT 299 Рем.комплект водяных сальников для помпы AB80</t>
  </si>
  <si>
    <t>KIT 282 Рем.комплект водяных сальников для помпы E3E2815</t>
  </si>
  <si>
    <t>KIT 226 Рем.комплект водяных сальников для помп FE6004, FE6006, FE6008</t>
  </si>
  <si>
    <t>KIT 198 Рем.комплект водяных сальников для помп FE6004, FE6006, FE6008</t>
  </si>
  <si>
    <t>KIT 83 Рем.комплект маслянных сальников для помп FE6004, FE6006, FE6008</t>
  </si>
  <si>
    <t>KIT 37 Рем.комплект маслянных сальников для помп T44, T55</t>
  </si>
  <si>
    <t>Ремкомплект (18579 KTRI) (KIT 28)</t>
  </si>
  <si>
    <t>KIT 130 Рем.комплект</t>
  </si>
  <si>
    <t>Комплект сальников 3шт. KIT 23 (GUGO 01001)</t>
  </si>
  <si>
    <t>Комплект сальников 3шт. KIT 02 (GUGO 01000) Для помп W2030, W2141, W1550, W3523, W5018, W5015, HT4715, H4723</t>
  </si>
  <si>
    <t>34000201</t>
  </si>
  <si>
    <t>KIT 285 Рем.комплект сальников (E3B2515, Karcher HD 9/20, HD 10/21)</t>
  </si>
  <si>
    <t>KIT 274 Рем.комплект сальников (E2B2014, BM 15.20 N)</t>
  </si>
  <si>
    <t>Cальники выс.давл. для R.Press 3х3 шт.(Kit 69)</t>
  </si>
  <si>
    <t>Cальники выс.давл. для Elite 3х3 шт.(Kit 88)</t>
  </si>
  <si>
    <t>Гибкая муфта  (E2B2014)</t>
  </si>
  <si>
    <t>ZG044-000</t>
  </si>
  <si>
    <t>Гибкая муфта (E3B2515, E3B2121)</t>
  </si>
  <si>
    <t>ZG151-000</t>
  </si>
  <si>
    <t>Фланец для гибкой муфты (E2B2014)</t>
  </si>
  <si>
    <t>ZF044-000</t>
  </si>
  <si>
    <t>Фланец для гибкой муфты (E3B2515, E3B2121)</t>
  </si>
  <si>
    <t>ZF151-000</t>
  </si>
  <si>
    <t>Рем.комплекты и запчасти для помп и АВД</t>
  </si>
  <si>
    <t>Регулятор давления W 3.2 (E2D2013, E2B2014, E3B2515, E3B2121)</t>
  </si>
  <si>
    <t>ZKW32-000</t>
  </si>
  <si>
    <t>Регулятор давления UNICONTROL magnetic total stop, 310 bar, 6-30 l/min</t>
  </si>
  <si>
    <t>04 (ZKUCSGSC-000)</t>
  </si>
  <si>
    <t>Регулятор давления UNICONTROL by-pass, 310bar, 6-30 l/min</t>
  </si>
  <si>
    <t>03 (ZKHUNICSC-000)</t>
  </si>
  <si>
    <t>Регулятор давления SETMATIC magnetic total stop (серии помп 44,47,60,63, Evo1,Evo2,Evo3), 310bar, 6-21 l/min</t>
  </si>
  <si>
    <t>02 (ZKSMSGSC-000)</t>
  </si>
  <si>
    <t>Регулятор давления SETMATIC by-pass (серии помп 44,47,60,63, Evo1,Evo2,Evo3), 310bar, 6-21 l/min</t>
  </si>
  <si>
    <t>01 (ZKHSETMSC-000)</t>
  </si>
  <si>
    <t>Регулятор давления PA-3/8. (Совместимость с помпами: Annovi Reverberi, HAWK, IPG, TOR)</t>
  </si>
  <si>
    <t>Регуляторы давления и запчасти к ним</t>
  </si>
  <si>
    <t>Регулятор давления HXM (совместимость с помпами серии FE), 
130bar, 15 l/min</t>
  </si>
  <si>
    <t>HXM</t>
  </si>
  <si>
    <t>ZKHXM-000</t>
  </si>
  <si>
    <t>Регулятор давления TIMAX (совместимость с помпами AB140, AB150), 60bar, 200 l/min</t>
  </si>
  <si>
    <t>TIMAX</t>
  </si>
  <si>
    <t>ZKTIMAX-000</t>
  </si>
  <si>
    <t>Регулятор давления H450 (совместимость с помпой W3523), 
400bar, 50 l/min</t>
  </si>
  <si>
    <t>H450</t>
  </si>
  <si>
    <t>Регулятор давления H560 (совместимость с помпами W5015, W5018), 500bar, 60 l/min</t>
  </si>
  <si>
    <t>H560</t>
  </si>
  <si>
    <t>Регулятор давления H168 (совместимость с помпой W1550), 
160bar, 20-80 l/min</t>
  </si>
  <si>
    <t>H168</t>
  </si>
  <si>
    <t>ZKH168-000</t>
  </si>
  <si>
    <t>Регулятор давления HM (совместимость с помпами HT4715, WS1630), 200bar, 5-41 l/min</t>
  </si>
  <si>
    <t>HM</t>
  </si>
  <si>
    <t>Регуляторы Давления для помп промышленного применения</t>
  </si>
  <si>
    <t xml:space="preserve">Поток воды 9000 л/ч; Рабочее давление 60 бар; Обороты двигателя 550 об/мин; Мощность 17,20 кВт </t>
  </si>
  <si>
    <t>AB150</t>
  </si>
  <si>
    <t>AB0150LD-000</t>
  </si>
  <si>
    <t xml:space="preserve">Поток воды 8400 л/ч; Рабочее давление 60 бар; Обороты двигателя 650 об/мин; Мощность 16,00 кВт </t>
  </si>
  <si>
    <t>AB140</t>
  </si>
  <si>
    <t>AB0140LS-000</t>
  </si>
  <si>
    <t xml:space="preserve">Поток воды 7200 л/ч; Рабочее давление 60 бар; Обороты двигателя 550 об/мин; Мощность 13,8 кВт </t>
  </si>
  <si>
    <t>AB 120</t>
  </si>
  <si>
    <t>AB0120LD-000</t>
  </si>
  <si>
    <t xml:space="preserve">Поток воды 6000 л/ч; Рабочее давление 60 бар; Обороты двигателя 550 об/мин; Мощность 11,5 кВт </t>
  </si>
  <si>
    <t>AB 100</t>
  </si>
  <si>
    <t>AB0100LD-000</t>
  </si>
  <si>
    <t xml:space="preserve">Поток воды 4500 л/ч; Рабочее давление 60 бар; Обороты двигателя 550 об/мин; Мощность 8,6 кВт </t>
  </si>
  <si>
    <t>AB 80</t>
  </si>
  <si>
    <t>AB0080LD-000</t>
  </si>
  <si>
    <t>Поток воды 3000 л/ч; Рабочее давление 50 бар; 
Обороты двигателя 650 об/мин; Мощность 4,77 кВт</t>
  </si>
  <si>
    <t>T55</t>
  </si>
  <si>
    <t>AT0055CL-000</t>
  </si>
  <si>
    <t>Поток воды 2400 л/ч; Рабочее давление 50 бар; 
Обороты двигателя 550 об/мин; Мощность 3,82 кВт</t>
  </si>
  <si>
    <t>T44</t>
  </si>
  <si>
    <t>AT0044CL-000</t>
  </si>
  <si>
    <t>Помпы сельхоз назначения с цилиндрическим валом</t>
  </si>
  <si>
    <t xml:space="preserve">Поток воды 360 л/ч; Рабочее давление 100 бар; Обороты двигателя 1450 об/мин; Мощность 1,23 кВт </t>
  </si>
  <si>
    <t>FE 6006</t>
  </si>
  <si>
    <t>FE6006-000</t>
  </si>
  <si>
    <t>Помпы для систем тумана</t>
  </si>
  <si>
    <t>Поток воды 1380 л/ч; Рабочее давление 160 бар; 
Обороты двигателя 1450 об/мин; Мощность 7,35 кВт</t>
  </si>
  <si>
    <t>HT4723</t>
  </si>
  <si>
    <t>VHT4723-000</t>
  </si>
  <si>
    <t xml:space="preserve">Поток воды 900 л/ч; Рабочее давление 160 бар; Обороты двигателя 1450 об/мин; Мощность 4,56 кВт; Вес 15 кг </t>
  </si>
  <si>
    <t>HT4715</t>
  </si>
  <si>
    <t>VHT4715-000</t>
  </si>
  <si>
    <t>Помпы высокого давления для горячей воды</t>
  </si>
  <si>
    <t>Поток воды 2460 л/ч; Рабочее давление 210 бар; 
Обороты двигателя 1450 об/мин; Мощность 16,17 кВт</t>
  </si>
  <si>
    <t>W2141</t>
  </si>
  <si>
    <t>W02141-000</t>
  </si>
  <si>
    <t>Поток воды 1800 л/ч; Рабочее давление 200 бар; 
Обороты двигателя 1450 об/мин; Мощность 11,2 кВт</t>
  </si>
  <si>
    <t>W2030</t>
  </si>
  <si>
    <t>W2030-000</t>
  </si>
  <si>
    <t xml:space="preserve">Поток воды 1380 л/ч; Рабочее давление 350 бар; Обороты двигателя 1450 об/мин; Мощность 14,70 кВт; Вес 19,5 кг </t>
  </si>
  <si>
    <t>W3523</t>
  </si>
  <si>
    <t>W03523-000</t>
  </si>
  <si>
    <t xml:space="preserve">Поток воды 1080 л/ч; Рабочее давление 500 бар; Обороты двигателя 1450 об/мин; Мощность 17,4 кВт; Вес 19,5 кг </t>
  </si>
  <si>
    <t>W5018</t>
  </si>
  <si>
    <t>W05018-000</t>
  </si>
  <si>
    <t xml:space="preserve">Поток воды 900 л/ч; Рабочее давление 500 бар; Обороты двигателя 1450 об/мин; Мощность 14,70 кВт; Вес 19,5 кг </t>
  </si>
  <si>
    <t>W5015</t>
  </si>
  <si>
    <t>W05015-000</t>
  </si>
  <si>
    <t xml:space="preserve">Поток воды 3000 л/ч; Рабочее давление 150 бар; Обороты двигателя 1450 об/мин; Мощность 14,70 кВт; Вес 18,5 кг </t>
  </si>
  <si>
    <t>W1550</t>
  </si>
  <si>
    <t>W01550-000</t>
  </si>
  <si>
    <t>Помпы высокого давления для промышленного применения</t>
  </si>
  <si>
    <t>Поток воды 1200 л/ч; Рабочее давление 250 бар; 
Обороты двигателя 3400 об/мин; Мощность 9,56 кВт;
Подходят для исползования с ременной передачей 
или на моторах 2800 об/мин</t>
  </si>
  <si>
    <t>E3E2520</t>
  </si>
  <si>
    <t>E3E2520-000</t>
  </si>
  <si>
    <t>Поток воды 900 л/ч; Рабочее давление 275 бар; 
Обороты двигателя 3400 об/мин; Мощность 7,87 кВт; 
Подходят для исползования с ременной передачей 
или на моторах 2800 об/мин</t>
  </si>
  <si>
    <t>E3E2815</t>
  </si>
  <si>
    <t>E3E2815-000</t>
  </si>
  <si>
    <t>Поток воды 780 л/ч; Рабочее давление 210 бар; 
Обороты двигателя 3400 об/мин; Мощность 5,22 кВт; 
Подходят для исползования с ременной передачей 
или на моторах 2800 об/мин</t>
  </si>
  <si>
    <t>E2E2113</t>
  </si>
  <si>
    <t>E2E2113-000</t>
  </si>
  <si>
    <t>Поток воды 660 л/ч; Рабочее давление 210 бар; 
Обороты двигателя 3400 об/мин; Мощность 4,41 кВт; 
Подходят для исползования с ременной передачей 
или на моторах 2800 об/мин</t>
  </si>
  <si>
    <t>E2E2111</t>
  </si>
  <si>
    <t>E2E2111-000</t>
  </si>
  <si>
    <t>Поток воды 1200 л/ч; Рабочее давление 250 бар; 
Обороты двигателя 3400 об/мин; Мощность 9,56 кВт; Вал 1"</t>
  </si>
  <si>
    <t>E3E2520C-000</t>
  </si>
  <si>
    <t>Поток воды 900 л/ч; Рабочее давление 275 бар; 
Обороты двигателя 3400 об/мин; Мощность 7,87 кВт; Вал 1"</t>
  </si>
  <si>
    <t>E3E2815C-000</t>
  </si>
  <si>
    <t>Поток воды 780 л/ч; Рабочее давление 210 бар; 
Обороты двигателя 3400 об/мин; Мощность 5,22 кВт; Вал 3/4"</t>
  </si>
  <si>
    <t>E2E2113C-050</t>
  </si>
  <si>
    <t>Поток воды 660 л/ч; Рабочее давление 210 бар; 
Обороты двигателя 3400 об/мин; Мощность 4,41 кВт; Вал 3/4"</t>
  </si>
  <si>
    <t>E2E2111C-050</t>
  </si>
  <si>
    <t>Помпы для бензиновых двигателей</t>
  </si>
  <si>
    <t>Поток воды 840 л/ч; Рабочее давление 170 бар; Обороты двигателя 1450 об/мин; Мощность 4,56 кВт; Вес 8,05 кг Совместимость: для OPTIMA 1714</t>
  </si>
  <si>
    <t>EL1714 (с регулятором)</t>
  </si>
  <si>
    <t>EL1714V-000</t>
  </si>
  <si>
    <t>Поток воды 780 л/ч; Рабочее давление 150 бар; Обороты двигателя 2800 об/мин; Мощность 3,67 кВт; Вес 5,2 кг Совместимость: для UNIVERSE 2640</t>
  </si>
  <si>
    <t>WW1513 (с регулятором)</t>
  </si>
  <si>
    <t>WW1513V-000</t>
  </si>
  <si>
    <t xml:space="preserve">Поток воды 900 л/ч; Рабочее давление 200 бар; Обороты двигателя 1450 об/мин; Мощность 5,5 кВт; Вес 14,5 кг Совместимость: для ROYAL PRESS 3060, HPS 2015   </t>
  </si>
  <si>
    <t>WS151</t>
  </si>
  <si>
    <t>015100UWS</t>
  </si>
  <si>
    <t>Поток воды 1260 л/ч; Рабочее давление 180 бар; Обороты двигателя 1450 об/мин; Мощность 4,4 кВт; Вес 14,5 кг Совместимость: для ROYAL PRESS 2880, MISTRAL 2880</t>
  </si>
  <si>
    <t>WS102</t>
  </si>
  <si>
    <t>010200UWS</t>
  </si>
  <si>
    <t>Поток воды 780 л/ч; Рабочее давление 180 бар; Обороты двигателя 2800 об/мин; Мощность 4,04 кВт; Вес 7,9 кг Совместимость: для Elite 2840, DSHH2840, SILVER JET 2930</t>
  </si>
  <si>
    <t>WW186 с регулятором</t>
  </si>
  <si>
    <t>WW0186V</t>
  </si>
  <si>
    <t xml:space="preserve">Поток воды 570 л/ч; Рабочее давление 130 бар; Обороты двигателя 1400 об/мин; Мощность 2,2 кВт; Вес 7,9 кг Совместимость: для Elite 1910, DSHL1910                                          </t>
  </si>
  <si>
    <t>W130 с регулятором</t>
  </si>
  <si>
    <t>W00130V</t>
  </si>
  <si>
    <t>Помпы для аппаратов высокого давления "PORTOTECNICA"</t>
  </si>
  <si>
    <t xml:space="preserve">Поток воды 900 л/ч; Рабочее давление 200 бар; Обороты двигателя 1450 об/мин; Мощность 5,74 кВт; Вес 9,5 кг - (аналог САТ 350 или САТ 5 СР 2150) </t>
  </si>
  <si>
    <t>EVOLUTION С3W2015 (без регулятора)</t>
  </si>
  <si>
    <t>C3W2015-000</t>
  </si>
  <si>
    <t>Поток воды 780 л/ч; Рабочее давление 200 бар; Обороты двигателя 1450 об/мин; Мощность 5,0 кВт; Вес 9,5 кг - (аналог САТ 340 или САТ 5 СР 2140)</t>
  </si>
  <si>
    <t>EVOLUTION С3W2013 (без регулятора)</t>
  </si>
  <si>
    <t>C3W2013-000</t>
  </si>
  <si>
    <t xml:space="preserve">Поток воды 780 л/ч; Рабочее давление 200 бар; Обороты двигателя 1450 об/мин; Мощность 5,0 кВт; Вес 7 кг - (аналог САТ 3 СР 1120) </t>
  </si>
  <si>
    <t>EVOLUTION С2W2013 (без регулятора)</t>
  </si>
  <si>
    <t>C2W2013-000</t>
  </si>
  <si>
    <t>Cерия помп «EVOLUTION»  для Моек Самообслуживания ("голова" из нержавеющей стали)</t>
  </si>
  <si>
    <t>Поток воды 900 л/ч; Рабочее давление 250 бар; Обороты двигателя 1450 об/мин; Мощность 7,13 кВт; Вес 9,5 кг</t>
  </si>
  <si>
    <t xml:space="preserve">EVOLUTION E3B2515 (с регулятором) </t>
  </si>
  <si>
    <t>E3B2515V</t>
  </si>
  <si>
    <t>EVOLUTION E3B2515 (без регулятора)</t>
  </si>
  <si>
    <t>E3B2515-000</t>
  </si>
  <si>
    <t>Поток воды 1260 л/ч; Рабочее давление 210 бар; Обороты двигателя 1450 об/мин; Мощность 8,46 кВт; Вес 9,5 кг</t>
  </si>
  <si>
    <t>EVOLUTION E3B2121 (без регулятора)</t>
  </si>
  <si>
    <t>E3B2121-000</t>
  </si>
  <si>
    <t>Поток воды 900 л/ч; Рабочее давление 200 бар; Обороты двигателя 1450 об/мин; Мощность 5,37 кВт; Вес 7,5 кг</t>
  </si>
  <si>
    <t>EVOLUTION E2B2042 (без регулятора)</t>
  </si>
  <si>
    <t>E2B2042-254</t>
  </si>
  <si>
    <t>Поток воды 840 л/ч; Рабочее давление 200 бар; Обороты двигателя 1450 об/мин; Мощность 5,37 кВт; Вес 7,0 кг</t>
  </si>
  <si>
    <t>EVOLUTION E2B2014 (с регулятором)</t>
  </si>
  <si>
    <t>E2B2014V</t>
  </si>
  <si>
    <t>EVOLUTION E2B2014 (без регулятора)</t>
  </si>
  <si>
    <t>E2B2014-000</t>
  </si>
  <si>
    <t>Поток воды 780 л/ч; Рабочее давление 200 бар; Обороты двигателя 2800 об/мин; Мощность 5,0 кВт; Вес 7 кг</t>
  </si>
  <si>
    <t>EVOLUTION E2D2013 (с регулятором)</t>
  </si>
  <si>
    <t>E2D2013V</t>
  </si>
  <si>
    <t>EVOLUTION E2D2013 (без регулятора)</t>
  </si>
  <si>
    <t>E2D2013-000</t>
  </si>
  <si>
    <t>Поток воды 780 л/ч; Рабочее давление 180 бар; Обороты двигателя 2800 об/мин; Мощность 4,49 кВт; Вес 7,0 кг</t>
  </si>
  <si>
    <t>EVOLUTION E1D1813 (без регулятора)</t>
  </si>
  <si>
    <t>E1D1813-000</t>
  </si>
  <si>
    <t>Поток воды 840 л/ч; Рабочее давление 160 бар; Обороты двигателя 1450 об/мин; Мощность 4,26 кВт; Вес 7,0 кг</t>
  </si>
  <si>
    <t>EVOLUTION E1B1614 (без регулятора)</t>
  </si>
  <si>
    <t>E1B1614-000</t>
  </si>
  <si>
    <t>Cерия помп «EVOLUTION»  для АВД</t>
  </si>
  <si>
    <t>Напряжение питания 220 В , Давление (бар) 30-130, Производительность (л/ч) 600 л/ч, Мощность 3,2 кВт Обороты двигателя 1400 об/мин Система управления BY-PASS (*Аппарат поставляется без шланга, пистолета и аксессуаров)</t>
  </si>
  <si>
    <t>M 10.130 Моноблок (АВД без нагрева воды) 220 В</t>
  </si>
  <si>
    <t>101302 М (VER.107)*</t>
  </si>
  <si>
    <t>Напряжение питания 380 В , Давление (бар) 30-180, Производительность (л/ч) 780 л/ч, Мощность 5,0 кВт Обороты двигателя 2800 об/мин Система управления BY-PASS (*Аппарат поставляется без шланга, пистолета и аксессуаров)</t>
  </si>
  <si>
    <t>M 13.180 Моноблок (АВД без нагрева воды) 380 В</t>
  </si>
  <si>
    <t>131803 М (VER.107)*</t>
  </si>
  <si>
    <t xml:space="preserve">Моноблоки  высокого давления без нагрева воды IPG </t>
  </si>
  <si>
    <r>
      <t xml:space="preserve">30-180бар, 390-780л/ч, 5000Вт, 380В,2800об, </t>
    </r>
    <r>
      <rPr>
        <b/>
        <sz val="12"/>
        <color indexed="10"/>
        <rFont val="Times New Roman Cyr"/>
        <charset val="204"/>
      </rPr>
      <t>TSTOP</t>
    </r>
    <r>
      <rPr>
        <sz val="12"/>
        <rFont val="Times New Roman Cyr"/>
        <family val="1"/>
        <charset val="204"/>
      </rPr>
      <t>, 46кг</t>
    </r>
  </si>
  <si>
    <r>
      <t xml:space="preserve">TSX 13.180 </t>
    </r>
    <r>
      <rPr>
        <b/>
        <sz val="12"/>
        <color indexed="10"/>
        <rFont val="Times New Roman"/>
        <family val="1"/>
        <charset val="204"/>
      </rPr>
      <t>TSTOP</t>
    </r>
    <r>
      <rPr>
        <sz val="12"/>
        <rFont val="Times New Roman"/>
        <family val="1"/>
      </rPr>
      <t xml:space="preserve"> (380 В) БЕЗ АКСЕССУАРОВ</t>
    </r>
  </si>
  <si>
    <t>131803-575 TSX (VER.351)</t>
  </si>
  <si>
    <t>30-180бар, 390-780л/ч, 5000Вт, 380В,2800об, BY-PASS, 46кг</t>
  </si>
  <si>
    <t>TSX 13.180 (380 В) БЕЗ АКСЕССУАРОВ</t>
  </si>
  <si>
    <t>131803 TSX (VER.351)</t>
  </si>
  <si>
    <t>TX 13.180 (380 В) БЕЗ АКСЕССУАРОВ</t>
  </si>
  <si>
    <t>13180M3TX (VER.351)</t>
  </si>
  <si>
    <t>30-130бар, 300-600л/ч, 3200Вт, 220В,1400об, BY-PASS, 46кг</t>
  </si>
  <si>
    <t>TX 10.130 (220 В) БЕЗ АКСЕССУАРОВ</t>
  </si>
  <si>
    <t>10130M2TX (VER.351)</t>
  </si>
  <si>
    <t>(керамическая поршневая группа)</t>
  </si>
  <si>
    <t xml:space="preserve"> Аппараты высокого давления без нагрева воды</t>
  </si>
  <si>
    <t>Цена в рублях</t>
  </si>
  <si>
    <t>Цена в €/$</t>
  </si>
  <si>
    <t>Дилерская цена</t>
  </si>
  <si>
    <t>Фото</t>
  </si>
  <si>
    <t>Описание</t>
  </si>
  <si>
    <t>Наименование</t>
  </si>
  <si>
    <t>Артикул</t>
  </si>
  <si>
    <t>ТЕКУЩИЙ КУРС ПО ЦБ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</si>
</sst>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00"/>
    <numFmt numFmtId="165" formatCode="#,##0.00_р_."/>
    <numFmt numFmtId="166" formatCode="#,##0.00\ &quot;р.&quot;;\-#,##0.00\ &quot;р.&quot;"/>
    <numFmt numFmtId="167" formatCode="#,##0.00\ [$€-1];\-#,##0.00\ [$€-1]"/>
    <numFmt numFmtId="168" formatCode="#,##0.00\ [$€-1]"/>
    <numFmt numFmtId="169" formatCode="#,##0.00\ &quot;р.&quot;"/>
    <numFmt numFmtId="170" formatCode="[$$-409]#,##0.00"/>
    <numFmt numFmtId="171" formatCode="#,##0.00\ &quot;₽&quot;;[Red]#,##0.00\ &quot;₽&quot;"/>
  </numFmts>
  <fonts count="20" x14ac:knownFonts="1">
    <font>
      <sz val="10"/>
      <name val="Arial Cyr"/>
      <charset val="204"/>
    </font>
    <font>
      <sz val="10"/>
      <name val="Times New Roman Cyr"/>
      <family val="1"/>
      <charset val="204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2"/>
      <name val="Times New Roman Cyr"/>
      <family val="1"/>
      <charset val="204"/>
    </font>
    <font>
      <b/>
      <i/>
      <sz val="16"/>
      <color rgb="FFFF0000"/>
      <name val="Arial Cyr"/>
      <charset val="204"/>
    </font>
    <font>
      <b/>
      <i/>
      <sz val="12"/>
      <color rgb="FFFF0000"/>
      <name val="Arial Cyr"/>
      <charset val="204"/>
    </font>
    <font>
      <sz val="12"/>
      <name val="Times New Roman"/>
      <family val="1"/>
    </font>
    <font>
      <b/>
      <u/>
      <sz val="14"/>
      <name val="Times New Roman"/>
      <family val="1"/>
    </font>
    <font>
      <b/>
      <sz val="12"/>
      <name val="Arial Cyr"/>
      <charset val="204"/>
    </font>
    <font>
      <sz val="10"/>
      <name val="Arial"/>
      <family val="2"/>
      <charset val="204"/>
    </font>
    <font>
      <sz val="12"/>
      <name val="Calibri"/>
      <family val="2"/>
      <charset val="204"/>
    </font>
    <font>
      <b/>
      <sz val="12"/>
      <color indexed="10"/>
      <name val="Times New Roman Cyr"/>
      <charset val="204"/>
    </font>
    <font>
      <b/>
      <sz val="12"/>
      <color indexed="10"/>
      <name val="Times New Roman"/>
      <family val="1"/>
      <charset val="204"/>
    </font>
    <font>
      <sz val="14"/>
      <name val="Arial Cyr"/>
      <charset val="204"/>
    </font>
    <font>
      <b/>
      <sz val="14"/>
      <name val="Times New Roman"/>
      <family val="1"/>
    </font>
    <font>
      <b/>
      <sz val="10"/>
      <name val="Arial Cyr"/>
      <charset val="204"/>
    </font>
    <font>
      <b/>
      <sz val="12"/>
      <color theme="0"/>
      <name val="Cambria"/>
      <family val="1"/>
    </font>
    <font>
      <b/>
      <sz val="10"/>
      <color theme="0"/>
      <name val="Cambria"/>
      <family val="1"/>
    </font>
    <font>
      <b/>
      <sz val="16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02">
    <xf numFmtId="0" fontId="0" fillId="0" borderId="0" xfId="0"/>
    <xf numFmtId="0" fontId="1" fillId="0" borderId="0" xfId="0" applyFont="1"/>
    <xf numFmtId="0" fontId="1" fillId="2" borderId="0" xfId="0" applyFont="1" applyFill="1"/>
    <xf numFmtId="164" fontId="1" fillId="2" borderId="0" xfId="0" applyNumberFormat="1" applyFont="1" applyFill="1"/>
    <xf numFmtId="2" fontId="1" fillId="2" borderId="0" xfId="0" applyNumberFormat="1" applyFont="1" applyFill="1"/>
    <xf numFmtId="165" fontId="1" fillId="0" borderId="0" xfId="0" applyNumberFormat="1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left" vertical="center"/>
    </xf>
    <xf numFmtId="167" fontId="3" fillId="2" borderId="2" xfId="1" applyNumberFormat="1" applyFont="1" applyFill="1" applyBorder="1" applyAlignment="1">
      <alignment horizontal="center" vertical="center"/>
    </xf>
    <xf numFmtId="166" fontId="3" fillId="2" borderId="2" xfId="1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6" fillId="2" borderId="0" xfId="0" applyFont="1" applyFill="1" applyAlignment="1">
      <alignment vertical="center"/>
    </xf>
    <xf numFmtId="166" fontId="3" fillId="0" borderId="2" xfId="1" applyNumberFormat="1" applyFont="1" applyFill="1" applyBorder="1" applyAlignment="1">
      <alignment horizontal="center" vertical="center"/>
    </xf>
    <xf numFmtId="167" fontId="3" fillId="0" borderId="2" xfId="1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6" fillId="2" borderId="0" xfId="0" applyFont="1" applyFill="1" applyAlignment="1">
      <alignment horizontal="left" vertical="center"/>
    </xf>
    <xf numFmtId="0" fontId="7" fillId="2" borderId="3" xfId="0" applyFont="1" applyFill="1" applyBorder="1" applyAlignment="1">
      <alignment horizontal="left"/>
    </xf>
    <xf numFmtId="0" fontId="0" fillId="2" borderId="2" xfId="0" applyFill="1" applyBorder="1"/>
    <xf numFmtId="49" fontId="4" fillId="0" borderId="3" xfId="0" applyNumberFormat="1" applyFont="1" applyBorder="1" applyAlignment="1">
      <alignment horizontal="left"/>
    </xf>
    <xf numFmtId="168" fontId="0" fillId="0" borderId="2" xfId="0" applyNumberFormat="1" applyBorder="1" applyAlignment="1">
      <alignment horizontal="center" vertical="center"/>
    </xf>
    <xf numFmtId="170" fontId="0" fillId="0" borderId="2" xfId="0" applyNumberFormat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6" xfId="0" applyBorder="1"/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16" fillId="5" borderId="2" xfId="0" applyFont="1" applyFill="1" applyBorder="1" applyAlignment="1">
      <alignment horizontal="center" vertical="center" wrapText="1"/>
    </xf>
    <xf numFmtId="0" fontId="1" fillId="0" borderId="13" xfId="0" applyFont="1" applyBorder="1"/>
    <xf numFmtId="4" fontId="0" fillId="0" borderId="2" xfId="0" applyNumberFormat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0" fillId="2" borderId="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0" fillId="0" borderId="2" xfId="0" applyBorder="1"/>
    <xf numFmtId="0" fontId="16" fillId="5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/>
    </xf>
    <xf numFmtId="0" fontId="14" fillId="3" borderId="2" xfId="0" applyFont="1" applyFill="1" applyBorder="1"/>
    <xf numFmtId="0" fontId="0" fillId="3" borderId="2" xfId="0" applyFill="1" applyBorder="1"/>
    <xf numFmtId="0" fontId="0" fillId="3" borderId="1" xfId="0" applyFill="1" applyBorder="1"/>
    <xf numFmtId="0" fontId="16" fillId="5" borderId="3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6" fillId="5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2" fontId="18" fillId="2" borderId="1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171" fontId="16" fillId="5" borderId="1" xfId="0" applyNumberFormat="1" applyFont="1" applyFill="1" applyBorder="1" applyAlignment="1">
      <alignment horizontal="center" vertical="center" wrapText="1"/>
    </xf>
    <xf numFmtId="171" fontId="3" fillId="0" borderId="1" xfId="1" applyNumberFormat="1" applyFont="1" applyFill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171" fontId="3" fillId="2" borderId="1" xfId="1" applyNumberFormat="1" applyFont="1" applyFill="1" applyBorder="1" applyAlignment="1">
      <alignment horizontal="center" vertical="center"/>
    </xf>
    <xf numFmtId="171" fontId="1" fillId="2" borderId="0" xfId="0" applyNumberFormat="1" applyFont="1" applyFill="1"/>
    <xf numFmtId="171" fontId="1" fillId="0" borderId="0" xfId="0" applyNumberFormat="1" applyFont="1"/>
  </cellXfs>
  <cellStyles count="2">
    <cellStyle name="Migliaia 2" xfId="1" xr:uid="{C7D66614-7314-4718-9C67-0A5C13BE7B17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1234168</xdr:colOff>
      <xdr:row>5</xdr:row>
      <xdr:rowOff>506185</xdr:rowOff>
    </xdr:from>
    <xdr:ext cx="1409700" cy="1596118"/>
    <xdr:pic>
      <xdr:nvPicPr>
        <xdr:cNvPr id="2" name="Рисунок 44">
          <a:extLst>
            <a:ext uri="{FF2B5EF4-FFF2-40B4-BE49-F238E27FC236}">
              <a16:creationId xmlns:a16="http://schemas.microsoft.com/office/drawing/2014/main" id="{6EBA2AA1-31F6-4787-9229-4D1053CC7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2030185"/>
          <a:ext cx="1409700" cy="1596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857250</xdr:colOff>
      <xdr:row>0</xdr:row>
      <xdr:rowOff>0</xdr:rowOff>
    </xdr:from>
    <xdr:ext cx="2622097" cy="619125"/>
    <xdr:pic>
      <xdr:nvPicPr>
        <xdr:cNvPr id="4" name="Рисунок 2">
          <a:extLst>
            <a:ext uri="{FF2B5EF4-FFF2-40B4-BE49-F238E27FC236}">
              <a16:creationId xmlns:a16="http://schemas.microsoft.com/office/drawing/2014/main" id="{41C860E1-83C1-4808-A724-FD2BB2D9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0"/>
          <a:ext cx="262209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1476375</xdr:colOff>
      <xdr:row>83</xdr:row>
      <xdr:rowOff>38100</xdr:rowOff>
    </xdr:from>
    <xdr:to>
      <xdr:col>3</xdr:col>
      <xdr:colOff>2381250</xdr:colOff>
      <xdr:row>83</xdr:row>
      <xdr:rowOff>695325</xdr:rowOff>
    </xdr:to>
    <xdr:pic>
      <xdr:nvPicPr>
        <xdr:cNvPr id="5" name="Рисунок 81">
          <a:extLst>
            <a:ext uri="{FF2B5EF4-FFF2-40B4-BE49-F238E27FC236}">
              <a16:creationId xmlns:a16="http://schemas.microsoft.com/office/drawing/2014/main" id="{8020CC3D-77AD-428A-AAC8-118B58CE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7982" y="73557493"/>
          <a:ext cx="9048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1609725</xdr:colOff>
      <xdr:row>100</xdr:row>
      <xdr:rowOff>47625</xdr:rowOff>
    </xdr:from>
    <xdr:to>
      <xdr:col>3</xdr:col>
      <xdr:colOff>2305050</xdr:colOff>
      <xdr:row>100</xdr:row>
      <xdr:rowOff>666750</xdr:rowOff>
    </xdr:to>
    <xdr:pic>
      <xdr:nvPicPr>
        <xdr:cNvPr id="6" name="Рисунок 78">
          <a:extLst>
            <a:ext uri="{FF2B5EF4-FFF2-40B4-BE49-F238E27FC236}">
              <a16:creationId xmlns:a16="http://schemas.microsoft.com/office/drawing/2014/main" id="{CDD43C9F-9F1C-4A29-AC98-AF66CDEE7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1332" y="82316411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1571625</xdr:colOff>
      <xdr:row>101</xdr:row>
      <xdr:rowOff>85725</xdr:rowOff>
    </xdr:from>
    <xdr:to>
      <xdr:col>3</xdr:col>
      <xdr:colOff>2266950</xdr:colOff>
      <xdr:row>101</xdr:row>
      <xdr:rowOff>733425</xdr:rowOff>
    </xdr:to>
    <xdr:pic>
      <xdr:nvPicPr>
        <xdr:cNvPr id="7" name="Рисунок 79">
          <a:extLst>
            <a:ext uri="{FF2B5EF4-FFF2-40B4-BE49-F238E27FC236}">
              <a16:creationId xmlns:a16="http://schemas.microsoft.com/office/drawing/2014/main" id="{6F34707D-EC9C-4E7D-A1B6-F669C565A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3232" y="98859975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1695450</xdr:colOff>
      <xdr:row>104</xdr:row>
      <xdr:rowOff>47625</xdr:rowOff>
    </xdr:from>
    <xdr:to>
      <xdr:col>3</xdr:col>
      <xdr:colOff>2343150</xdr:colOff>
      <xdr:row>104</xdr:row>
      <xdr:rowOff>748392</xdr:rowOff>
    </xdr:to>
    <xdr:pic>
      <xdr:nvPicPr>
        <xdr:cNvPr id="8" name="Рисунок 82">
          <a:extLst>
            <a:ext uri="{FF2B5EF4-FFF2-40B4-BE49-F238E27FC236}">
              <a16:creationId xmlns:a16="http://schemas.microsoft.com/office/drawing/2014/main" id="{D6A4B0B9-B320-4B37-B7B8-CD2D829B6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7057" y="85350804"/>
          <a:ext cx="647700" cy="700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1162050</xdr:colOff>
      <xdr:row>10</xdr:row>
      <xdr:rowOff>104775</xdr:rowOff>
    </xdr:from>
    <xdr:to>
      <xdr:col>3</xdr:col>
      <xdr:colOff>2857500</xdr:colOff>
      <xdr:row>11</xdr:row>
      <xdr:rowOff>2721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00265C7-20D7-481A-97CC-2E23A81A8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3657" y="6486525"/>
          <a:ext cx="1695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1228725</xdr:colOff>
      <xdr:row>11</xdr:row>
      <xdr:rowOff>104775</xdr:rowOff>
    </xdr:from>
    <xdr:to>
      <xdr:col>3</xdr:col>
      <xdr:colOff>2952750</xdr:colOff>
      <xdr:row>11</xdr:row>
      <xdr:rowOff>1095375</xdr:rowOff>
    </xdr:to>
    <xdr:pic>
      <xdr:nvPicPr>
        <xdr:cNvPr id="10" name="Рисунок 8">
          <a:extLst>
            <a:ext uri="{FF2B5EF4-FFF2-40B4-BE49-F238E27FC236}">
              <a16:creationId xmlns:a16="http://schemas.microsoft.com/office/drawing/2014/main" id="{C5091F6F-272C-4E42-ABCD-5A0A917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0332" y="6731454"/>
          <a:ext cx="1724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1357993</xdr:colOff>
      <xdr:row>85</xdr:row>
      <xdr:rowOff>24493</xdr:rowOff>
    </xdr:from>
    <xdr:to>
      <xdr:col>3</xdr:col>
      <xdr:colOff>2129518</xdr:colOff>
      <xdr:row>85</xdr:row>
      <xdr:rowOff>736147</xdr:rowOff>
    </xdr:to>
    <xdr:pic>
      <xdr:nvPicPr>
        <xdr:cNvPr id="11" name="Рисунок 5">
          <a:extLst>
            <a:ext uri="{FF2B5EF4-FFF2-40B4-BE49-F238E27FC236}">
              <a16:creationId xmlns:a16="http://schemas.microsoft.com/office/drawing/2014/main" id="{C977011B-F382-4CBE-97EA-C44E3F3A7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0" y="68740564"/>
          <a:ext cx="771525" cy="711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1476375</xdr:colOff>
      <xdr:row>103</xdr:row>
      <xdr:rowOff>66675</xdr:rowOff>
    </xdr:from>
    <xdr:to>
      <xdr:col>3</xdr:col>
      <xdr:colOff>2238375</xdr:colOff>
      <xdr:row>103</xdr:row>
      <xdr:rowOff>639535</xdr:rowOff>
    </xdr:to>
    <xdr:pic>
      <xdr:nvPicPr>
        <xdr:cNvPr id="12" name="Рисунок 7">
          <a:extLst>
            <a:ext uri="{FF2B5EF4-FFF2-40B4-BE49-F238E27FC236}">
              <a16:creationId xmlns:a16="http://schemas.microsoft.com/office/drawing/2014/main" id="{92C75299-D9F3-43D3-847C-B3339F45C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7982" y="84621461"/>
          <a:ext cx="762000" cy="5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1562100</xdr:colOff>
      <xdr:row>76</xdr:row>
      <xdr:rowOff>171450</xdr:rowOff>
    </xdr:from>
    <xdr:ext cx="809625" cy="847725"/>
    <xdr:pic>
      <xdr:nvPicPr>
        <xdr:cNvPr id="15" name="Рисунок 1">
          <a:extLst>
            <a:ext uri="{FF2B5EF4-FFF2-40B4-BE49-F238E27FC236}">
              <a16:creationId xmlns:a16="http://schemas.microsoft.com/office/drawing/2014/main" id="{C510627A-7B9F-4D06-9C30-F99B151B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3707" y="62111164"/>
          <a:ext cx="8096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1466850</xdr:colOff>
      <xdr:row>84</xdr:row>
      <xdr:rowOff>38100</xdr:rowOff>
    </xdr:from>
    <xdr:to>
      <xdr:col>3</xdr:col>
      <xdr:colOff>2381250</xdr:colOff>
      <xdr:row>85</xdr:row>
      <xdr:rowOff>0</xdr:rowOff>
    </xdr:to>
    <xdr:pic>
      <xdr:nvPicPr>
        <xdr:cNvPr id="19" name="Рисунок 3">
          <a:extLst>
            <a:ext uri="{FF2B5EF4-FFF2-40B4-BE49-F238E27FC236}">
              <a16:creationId xmlns:a16="http://schemas.microsoft.com/office/drawing/2014/main" id="{AFDB5C6D-B847-4B7D-A1B9-4241F015C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8457" y="67556743"/>
          <a:ext cx="914400" cy="560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1104900</xdr:colOff>
      <xdr:row>7</xdr:row>
      <xdr:rowOff>190500</xdr:rowOff>
    </xdr:from>
    <xdr:ext cx="1504950" cy="1830160"/>
    <xdr:pic>
      <xdr:nvPicPr>
        <xdr:cNvPr id="32" name="Рисунок 47">
          <a:extLst>
            <a:ext uri="{FF2B5EF4-FFF2-40B4-BE49-F238E27FC236}">
              <a16:creationId xmlns:a16="http://schemas.microsoft.com/office/drawing/2014/main" id="{16657151-FD38-4E36-B3D0-B84802A6D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507" y="2939143"/>
          <a:ext cx="1504950" cy="183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1704975</xdr:colOff>
      <xdr:row>87</xdr:row>
      <xdr:rowOff>47625</xdr:rowOff>
    </xdr:from>
    <xdr:to>
      <xdr:col>3</xdr:col>
      <xdr:colOff>2247900</xdr:colOff>
      <xdr:row>87</xdr:row>
      <xdr:rowOff>666750</xdr:rowOff>
    </xdr:to>
    <xdr:pic>
      <xdr:nvPicPr>
        <xdr:cNvPr id="33" name="Рисунок 100">
          <a:extLst>
            <a:ext uri="{FF2B5EF4-FFF2-40B4-BE49-F238E27FC236}">
              <a16:creationId xmlns:a16="http://schemas.microsoft.com/office/drawing/2014/main" id="{CAFD5391-CC42-409B-A57B-C54B44FD3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6582" y="79145946"/>
          <a:ext cx="542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1695450</xdr:colOff>
      <xdr:row>86</xdr:row>
      <xdr:rowOff>104774</xdr:rowOff>
    </xdr:from>
    <xdr:to>
      <xdr:col>3</xdr:col>
      <xdr:colOff>2238375</xdr:colOff>
      <xdr:row>86</xdr:row>
      <xdr:rowOff>612321</xdr:rowOff>
    </xdr:to>
    <xdr:pic>
      <xdr:nvPicPr>
        <xdr:cNvPr id="34" name="Рисунок 100">
          <a:extLst>
            <a:ext uri="{FF2B5EF4-FFF2-40B4-BE49-F238E27FC236}">
              <a16:creationId xmlns:a16="http://schemas.microsoft.com/office/drawing/2014/main" id="{99036142-0A13-4C76-B7C9-0AF6FC4F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7057" y="69773345"/>
          <a:ext cx="542925" cy="50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1352550</xdr:colOff>
      <xdr:row>89</xdr:row>
      <xdr:rowOff>66675</xdr:rowOff>
    </xdr:from>
    <xdr:to>
      <xdr:col>3</xdr:col>
      <xdr:colOff>2705100</xdr:colOff>
      <xdr:row>89</xdr:row>
      <xdr:rowOff>676275</xdr:rowOff>
    </xdr:to>
    <xdr:pic>
      <xdr:nvPicPr>
        <xdr:cNvPr id="35" name="Рисунок 188">
          <a:extLst>
            <a:ext uri="{FF2B5EF4-FFF2-40B4-BE49-F238E27FC236}">
              <a16:creationId xmlns:a16="http://schemas.microsoft.com/office/drawing/2014/main" id="{DD48D9A3-918D-4865-B1D2-355AF2C54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4157" y="81450996"/>
          <a:ext cx="1352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1457325</xdr:colOff>
      <xdr:row>88</xdr:row>
      <xdr:rowOff>47625</xdr:rowOff>
    </xdr:from>
    <xdr:to>
      <xdr:col>3</xdr:col>
      <xdr:colOff>2752725</xdr:colOff>
      <xdr:row>88</xdr:row>
      <xdr:rowOff>695325</xdr:rowOff>
    </xdr:to>
    <xdr:pic>
      <xdr:nvPicPr>
        <xdr:cNvPr id="36" name="Рисунок 171">
          <a:extLst>
            <a:ext uri="{FF2B5EF4-FFF2-40B4-BE49-F238E27FC236}">
              <a16:creationId xmlns:a16="http://schemas.microsoft.com/office/drawing/2014/main" id="{984E5FB8-E242-4755-8083-37F10A62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8932" y="79907946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1619250</xdr:colOff>
      <xdr:row>82</xdr:row>
      <xdr:rowOff>47625</xdr:rowOff>
    </xdr:from>
    <xdr:to>
      <xdr:col>3</xdr:col>
      <xdr:colOff>2381250</xdr:colOff>
      <xdr:row>82</xdr:row>
      <xdr:rowOff>721178</xdr:rowOff>
    </xdr:to>
    <xdr:pic>
      <xdr:nvPicPr>
        <xdr:cNvPr id="38" name="Рисунок 80">
          <a:extLst>
            <a:ext uri="{FF2B5EF4-FFF2-40B4-BE49-F238E27FC236}">
              <a16:creationId xmlns:a16="http://schemas.microsoft.com/office/drawing/2014/main" id="{0A15BBA8-6D65-4F7D-B6D2-BBB6CEA03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7" y="66042268"/>
          <a:ext cx="762000" cy="67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80</xdr:row>
      <xdr:rowOff>57150</xdr:rowOff>
    </xdr:from>
    <xdr:to>
      <xdr:col>3</xdr:col>
      <xdr:colOff>2695575</xdr:colOff>
      <xdr:row>81</xdr:row>
      <xdr:rowOff>228600</xdr:rowOff>
    </xdr:to>
    <xdr:pic>
      <xdr:nvPicPr>
        <xdr:cNvPr id="39" name="Рисунок 4">
          <a:extLst>
            <a:ext uri="{FF2B5EF4-FFF2-40B4-BE49-F238E27FC236}">
              <a16:creationId xmlns:a16="http://schemas.microsoft.com/office/drawing/2014/main" id="{CECF0E40-F2FC-4AC0-A13F-AAE5D5D12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1282" y="72583221"/>
          <a:ext cx="1485900" cy="498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1304925</xdr:colOff>
      <xdr:row>78</xdr:row>
      <xdr:rowOff>85725</xdr:rowOff>
    </xdr:from>
    <xdr:to>
      <xdr:col>3</xdr:col>
      <xdr:colOff>2400300</xdr:colOff>
      <xdr:row>79</xdr:row>
      <xdr:rowOff>295275</xdr:rowOff>
    </xdr:to>
    <xdr:pic>
      <xdr:nvPicPr>
        <xdr:cNvPr id="40" name="Рисунок 3">
          <a:extLst>
            <a:ext uri="{FF2B5EF4-FFF2-40B4-BE49-F238E27FC236}">
              <a16:creationId xmlns:a16="http://schemas.microsoft.com/office/drawing/2014/main" id="{60C8A0D8-3415-40CB-9B74-EBC509608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6532" y="71999475"/>
          <a:ext cx="1095375" cy="454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1533525</xdr:colOff>
      <xdr:row>72</xdr:row>
      <xdr:rowOff>123825</xdr:rowOff>
    </xdr:from>
    <xdr:ext cx="742950" cy="1019175"/>
    <xdr:pic>
      <xdr:nvPicPr>
        <xdr:cNvPr id="41" name="Рисунок 48">
          <a:extLst>
            <a:ext uri="{FF2B5EF4-FFF2-40B4-BE49-F238E27FC236}">
              <a16:creationId xmlns:a16="http://schemas.microsoft.com/office/drawing/2014/main" id="{59F87E64-7A8C-4D5E-BC2A-996ABAE4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5132" y="57164968"/>
          <a:ext cx="742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1562100</xdr:colOff>
      <xdr:row>75</xdr:row>
      <xdr:rowOff>66675</xdr:rowOff>
    </xdr:from>
    <xdr:ext cx="676275" cy="1076325"/>
    <xdr:pic>
      <xdr:nvPicPr>
        <xdr:cNvPr id="42" name="Рисунок 49">
          <a:extLst>
            <a:ext uri="{FF2B5EF4-FFF2-40B4-BE49-F238E27FC236}">
              <a16:creationId xmlns:a16="http://schemas.microsoft.com/office/drawing/2014/main" id="{2451CC78-081F-4745-A3DB-BFA52ED00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3707" y="60781746"/>
          <a:ext cx="676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1533525</xdr:colOff>
      <xdr:row>74</xdr:row>
      <xdr:rowOff>76200</xdr:rowOff>
    </xdr:from>
    <xdr:ext cx="704850" cy="1114425"/>
    <xdr:pic>
      <xdr:nvPicPr>
        <xdr:cNvPr id="43" name="Рисунок 50">
          <a:extLst>
            <a:ext uri="{FF2B5EF4-FFF2-40B4-BE49-F238E27FC236}">
              <a16:creationId xmlns:a16="http://schemas.microsoft.com/office/drawing/2014/main" id="{8C6D4CBC-D6CA-451E-B63B-36CB7F9B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5132" y="59566629"/>
          <a:ext cx="704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1333500</xdr:colOff>
      <xdr:row>73</xdr:row>
      <xdr:rowOff>66675</xdr:rowOff>
    </xdr:from>
    <xdr:ext cx="1085850" cy="1076325"/>
    <xdr:pic>
      <xdr:nvPicPr>
        <xdr:cNvPr id="44" name="Рисунок 51">
          <a:extLst>
            <a:ext uri="{FF2B5EF4-FFF2-40B4-BE49-F238E27FC236}">
              <a16:creationId xmlns:a16="http://schemas.microsoft.com/office/drawing/2014/main" id="{E49331BF-3EB4-4A0A-8E7D-EDEDC483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5107" y="58332461"/>
          <a:ext cx="1085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1628775</xdr:colOff>
      <xdr:row>71</xdr:row>
      <xdr:rowOff>66675</xdr:rowOff>
    </xdr:from>
    <xdr:ext cx="600075" cy="1047750"/>
    <xdr:pic>
      <xdr:nvPicPr>
        <xdr:cNvPr id="46" name="Рисунок 53">
          <a:extLst>
            <a:ext uri="{FF2B5EF4-FFF2-40B4-BE49-F238E27FC236}">
              <a16:creationId xmlns:a16="http://schemas.microsoft.com/office/drawing/2014/main" id="{32DBE791-408B-419A-95A3-0E6B490F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0382" y="56862889"/>
          <a:ext cx="6000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1638300</xdr:colOff>
      <xdr:row>99</xdr:row>
      <xdr:rowOff>57150</xdr:rowOff>
    </xdr:from>
    <xdr:ext cx="676275" cy="609600"/>
    <xdr:pic>
      <xdr:nvPicPr>
        <xdr:cNvPr id="47" name="Рисунок 1">
          <a:extLst>
            <a:ext uri="{FF2B5EF4-FFF2-40B4-BE49-F238E27FC236}">
              <a16:creationId xmlns:a16="http://schemas.microsoft.com/office/drawing/2014/main" id="{4F1F90FC-0417-40B8-AF23-33C58BD2D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907" y="97225757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102</xdr:row>
      <xdr:rowOff>66675</xdr:rowOff>
    </xdr:from>
    <xdr:ext cx="2924175" cy="657225"/>
    <xdr:pic>
      <xdr:nvPicPr>
        <xdr:cNvPr id="48" name="Рисунок 2">
          <a:extLst>
            <a:ext uri="{FF2B5EF4-FFF2-40B4-BE49-F238E27FC236}">
              <a16:creationId xmlns:a16="http://schemas.microsoft.com/office/drawing/2014/main" id="{F7B4F9ED-6ED4-4E6A-9732-E64E2A73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0707" y="99602925"/>
          <a:ext cx="2924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1581150</xdr:colOff>
      <xdr:row>64</xdr:row>
      <xdr:rowOff>209550</xdr:rowOff>
    </xdr:from>
    <xdr:ext cx="514350" cy="866775"/>
    <xdr:pic>
      <xdr:nvPicPr>
        <xdr:cNvPr id="49" name="Рисунок 118">
          <a:extLst>
            <a:ext uri="{FF2B5EF4-FFF2-40B4-BE49-F238E27FC236}">
              <a16:creationId xmlns:a16="http://schemas.microsoft.com/office/drawing/2014/main" id="{BBE0A0F1-0FE7-4BE3-947F-661C5F38B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2757" y="49385764"/>
          <a:ext cx="514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1733550</xdr:colOff>
      <xdr:row>65</xdr:row>
      <xdr:rowOff>104775</xdr:rowOff>
    </xdr:from>
    <xdr:ext cx="361950" cy="838200"/>
    <xdr:pic>
      <xdr:nvPicPr>
        <xdr:cNvPr id="50" name="Рисунок 8">
          <a:extLst>
            <a:ext uri="{FF2B5EF4-FFF2-40B4-BE49-F238E27FC236}">
              <a16:creationId xmlns:a16="http://schemas.microsoft.com/office/drawing/2014/main" id="{4DFFD82B-AA42-408F-A515-76BC2525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5157" y="49553132"/>
          <a:ext cx="361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1581150</xdr:colOff>
      <xdr:row>66</xdr:row>
      <xdr:rowOff>57150</xdr:rowOff>
    </xdr:from>
    <xdr:ext cx="552450" cy="933450"/>
    <xdr:pic>
      <xdr:nvPicPr>
        <xdr:cNvPr id="51" name="Рисунок 10">
          <a:extLst>
            <a:ext uri="{FF2B5EF4-FFF2-40B4-BE49-F238E27FC236}">
              <a16:creationId xmlns:a16="http://schemas.microsoft.com/office/drawing/2014/main" id="{9EB62DAF-D672-4073-9EAF-E7B34314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2757" y="50730150"/>
          <a:ext cx="552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67</xdr:row>
      <xdr:rowOff>142875</xdr:rowOff>
    </xdr:from>
    <xdr:ext cx="523875" cy="962025"/>
    <xdr:pic>
      <xdr:nvPicPr>
        <xdr:cNvPr id="52" name="Рисунок 11">
          <a:extLst>
            <a:ext uri="{FF2B5EF4-FFF2-40B4-BE49-F238E27FC236}">
              <a16:creationId xmlns:a16="http://schemas.microsoft.com/office/drawing/2014/main" id="{5DBDD2FA-6284-4D58-99C4-CC851CD23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8957" y="52040518"/>
          <a:ext cx="523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1704975</xdr:colOff>
      <xdr:row>68</xdr:row>
      <xdr:rowOff>180975</xdr:rowOff>
    </xdr:from>
    <xdr:ext cx="523875" cy="923925"/>
    <xdr:pic>
      <xdr:nvPicPr>
        <xdr:cNvPr id="53" name="Рисунок 123">
          <a:extLst>
            <a:ext uri="{FF2B5EF4-FFF2-40B4-BE49-F238E27FC236}">
              <a16:creationId xmlns:a16="http://schemas.microsoft.com/office/drawing/2014/main" id="{7ABE9CB4-437D-4F9A-8300-DE73AFC87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6582" y="53303261"/>
          <a:ext cx="523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1133475</xdr:colOff>
      <xdr:row>51</xdr:row>
      <xdr:rowOff>200025</xdr:rowOff>
    </xdr:from>
    <xdr:ext cx="1276350" cy="914400"/>
    <xdr:pic>
      <xdr:nvPicPr>
        <xdr:cNvPr id="54" name="Рисунок 11">
          <a:extLst>
            <a:ext uri="{FF2B5EF4-FFF2-40B4-BE49-F238E27FC236}">
              <a16:creationId xmlns:a16="http://schemas.microsoft.com/office/drawing/2014/main" id="{5837F89F-F174-4CF0-829A-A47823D5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5082" y="40558811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1104900</xdr:colOff>
      <xdr:row>44</xdr:row>
      <xdr:rowOff>38100</xdr:rowOff>
    </xdr:from>
    <xdr:ext cx="1447800" cy="1085850"/>
    <xdr:pic>
      <xdr:nvPicPr>
        <xdr:cNvPr id="55" name="Рисунок 10">
          <a:extLst>
            <a:ext uri="{FF2B5EF4-FFF2-40B4-BE49-F238E27FC236}">
              <a16:creationId xmlns:a16="http://schemas.microsoft.com/office/drawing/2014/main" id="{0B9021FD-9747-43A0-9350-F3052180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507" y="35797671"/>
          <a:ext cx="1447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847725</xdr:colOff>
      <xdr:row>45</xdr:row>
      <xdr:rowOff>19050</xdr:rowOff>
    </xdr:from>
    <xdr:ext cx="1876425" cy="1379764"/>
    <xdr:pic>
      <xdr:nvPicPr>
        <xdr:cNvPr id="56" name="Рисунок 9">
          <a:extLst>
            <a:ext uri="{FF2B5EF4-FFF2-40B4-BE49-F238E27FC236}">
              <a16:creationId xmlns:a16="http://schemas.microsoft.com/office/drawing/2014/main" id="{A6789AD1-5543-4F2B-8A07-00BEB48C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9332" y="36050764"/>
          <a:ext cx="1876425" cy="1379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1019175</xdr:colOff>
      <xdr:row>48</xdr:row>
      <xdr:rowOff>142875</xdr:rowOff>
    </xdr:from>
    <xdr:ext cx="1771650" cy="1367518"/>
    <xdr:pic>
      <xdr:nvPicPr>
        <xdr:cNvPr id="57" name="Рисунок 52">
          <a:extLst>
            <a:ext uri="{FF2B5EF4-FFF2-40B4-BE49-F238E27FC236}">
              <a16:creationId xmlns:a16="http://schemas.microsoft.com/office/drawing/2014/main" id="{83D4DFCB-E5A7-4BF5-89F4-4FC0ADE9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0782" y="38324518"/>
          <a:ext cx="1771650" cy="1367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990600</xdr:colOff>
      <xdr:row>52</xdr:row>
      <xdr:rowOff>95250</xdr:rowOff>
    </xdr:from>
    <xdr:ext cx="1619250" cy="1085850"/>
    <xdr:pic>
      <xdr:nvPicPr>
        <xdr:cNvPr id="58" name="Рисунок 57">
          <a:extLst>
            <a:ext uri="{FF2B5EF4-FFF2-40B4-BE49-F238E27FC236}">
              <a16:creationId xmlns:a16="http://schemas.microsoft.com/office/drawing/2014/main" id="{339C7AD4-BADC-47EF-9293-1C5BBB93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2207" y="40726179"/>
          <a:ext cx="1619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1343025</xdr:colOff>
      <xdr:row>69</xdr:row>
      <xdr:rowOff>180975</xdr:rowOff>
    </xdr:from>
    <xdr:ext cx="1314450" cy="876300"/>
    <xdr:pic>
      <xdr:nvPicPr>
        <xdr:cNvPr id="59" name="Рисунок 60" descr="Pompa">
          <a:extLst>
            <a:ext uri="{FF2B5EF4-FFF2-40B4-BE49-F238E27FC236}">
              <a16:creationId xmlns:a16="http://schemas.microsoft.com/office/drawing/2014/main" id="{D4823695-02F3-4767-9B1F-49207B44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632" y="54527904"/>
          <a:ext cx="1314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56</xdr:row>
      <xdr:rowOff>66675</xdr:rowOff>
    </xdr:from>
    <xdr:ext cx="2162175" cy="1415143"/>
    <xdr:pic>
      <xdr:nvPicPr>
        <xdr:cNvPr id="60" name="Рисунок 61" descr="Interpump">
          <a:extLst>
            <a:ext uri="{FF2B5EF4-FFF2-40B4-BE49-F238E27FC236}">
              <a16:creationId xmlns:a16="http://schemas.microsoft.com/office/drawing/2014/main" id="{E2202772-601F-4C5B-A22D-7366DDAEB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1707" y="44548425"/>
          <a:ext cx="2162175" cy="1415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561975</xdr:colOff>
      <xdr:row>59</xdr:row>
      <xdr:rowOff>38100</xdr:rowOff>
    </xdr:from>
    <xdr:ext cx="2305050" cy="1469572"/>
    <xdr:pic>
      <xdr:nvPicPr>
        <xdr:cNvPr id="61" name="Рисунок 63">
          <a:extLst>
            <a:ext uri="{FF2B5EF4-FFF2-40B4-BE49-F238E27FC236}">
              <a16:creationId xmlns:a16="http://schemas.microsoft.com/office/drawing/2014/main" id="{E018A3BA-9775-4980-A383-81B3DE2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582" y="46492886"/>
          <a:ext cx="2305050" cy="1469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1238250</xdr:colOff>
      <xdr:row>54</xdr:row>
      <xdr:rowOff>38100</xdr:rowOff>
    </xdr:from>
    <xdr:ext cx="1190625" cy="1095375"/>
    <xdr:pic>
      <xdr:nvPicPr>
        <xdr:cNvPr id="62" name="Рисунок 66" descr="Pompa wysokociśnieniowa Interpump - Seria spec6">
          <a:extLst>
            <a:ext uri="{FF2B5EF4-FFF2-40B4-BE49-F238E27FC236}">
              <a16:creationId xmlns:a16="http://schemas.microsoft.com/office/drawing/2014/main" id="{62B6649D-EDA0-4A31-BCA1-0B334A2E6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9857" y="43077493"/>
          <a:ext cx="1190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123825</xdr:colOff>
      <xdr:row>15</xdr:row>
      <xdr:rowOff>219075</xdr:rowOff>
    </xdr:from>
    <xdr:to>
      <xdr:col>3</xdr:col>
      <xdr:colOff>1647825</xdr:colOff>
      <xdr:row>16</xdr:row>
      <xdr:rowOff>352425</xdr:rowOff>
    </xdr:to>
    <xdr:pic>
      <xdr:nvPicPr>
        <xdr:cNvPr id="63" name="Picture 1" descr="E2D2013-без регулятора">
          <a:extLst>
            <a:ext uri="{FF2B5EF4-FFF2-40B4-BE49-F238E27FC236}">
              <a16:creationId xmlns:a16="http://schemas.microsoft.com/office/drawing/2014/main" id="{CCEF5B74-ACEA-4DEA-B1AE-5BA1A2EE5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5432" y="10152289"/>
          <a:ext cx="1524000" cy="732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17</xdr:row>
      <xdr:rowOff>95250</xdr:rowOff>
    </xdr:from>
    <xdr:to>
      <xdr:col>3</xdr:col>
      <xdr:colOff>1819275</xdr:colOff>
      <xdr:row>18</xdr:row>
      <xdr:rowOff>381000</xdr:rowOff>
    </xdr:to>
    <xdr:pic>
      <xdr:nvPicPr>
        <xdr:cNvPr id="64" name="Picture 2" descr="E2B2014-без регулятора">
          <a:extLst>
            <a:ext uri="{FF2B5EF4-FFF2-40B4-BE49-F238E27FC236}">
              <a16:creationId xmlns:a16="http://schemas.microsoft.com/office/drawing/2014/main" id="{2182D23C-C38D-4895-9859-564EF064B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482" y="11579679"/>
          <a:ext cx="16764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1152525</xdr:colOff>
      <xdr:row>20</xdr:row>
      <xdr:rowOff>57150</xdr:rowOff>
    </xdr:from>
    <xdr:to>
      <xdr:col>3</xdr:col>
      <xdr:colOff>2657475</xdr:colOff>
      <xdr:row>20</xdr:row>
      <xdr:rowOff>1171575</xdr:rowOff>
    </xdr:to>
    <xdr:pic>
      <xdr:nvPicPr>
        <xdr:cNvPr id="65" name="Picture 3" descr="E3B2121-без регулятора">
          <a:extLst>
            <a:ext uri="{FF2B5EF4-FFF2-40B4-BE49-F238E27FC236}">
              <a16:creationId xmlns:a16="http://schemas.microsoft.com/office/drawing/2014/main" id="{17EE5D71-350E-4616-ABB9-64E7B129E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4132" y="14263007"/>
          <a:ext cx="1504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942975</xdr:colOff>
      <xdr:row>21</xdr:row>
      <xdr:rowOff>180975</xdr:rowOff>
    </xdr:from>
    <xdr:to>
      <xdr:col>3</xdr:col>
      <xdr:colOff>2724150</xdr:colOff>
      <xdr:row>22</xdr:row>
      <xdr:rowOff>819150</xdr:rowOff>
    </xdr:to>
    <xdr:pic>
      <xdr:nvPicPr>
        <xdr:cNvPr id="66" name="Picture 4" descr="Untitled-1">
          <a:extLst>
            <a:ext uri="{FF2B5EF4-FFF2-40B4-BE49-F238E27FC236}">
              <a16:creationId xmlns:a16="http://schemas.microsoft.com/office/drawing/2014/main" id="{8CBA28D3-EFE0-4979-8B71-D207C86A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4582" y="15611475"/>
          <a:ext cx="1781175" cy="1862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1190625</xdr:colOff>
      <xdr:row>28</xdr:row>
      <xdr:rowOff>104775</xdr:rowOff>
    </xdr:from>
    <xdr:to>
      <xdr:col>3</xdr:col>
      <xdr:colOff>2466975</xdr:colOff>
      <xdr:row>29</xdr:row>
      <xdr:rowOff>0</xdr:rowOff>
    </xdr:to>
    <xdr:pic>
      <xdr:nvPicPr>
        <xdr:cNvPr id="67" name="Рисунок 3">
          <a:extLst>
            <a:ext uri="{FF2B5EF4-FFF2-40B4-BE49-F238E27FC236}">
              <a16:creationId xmlns:a16="http://schemas.microsoft.com/office/drawing/2014/main" id="{6987EF94-2936-43A9-B77D-F4C86B742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2232" y="21631275"/>
          <a:ext cx="1276350" cy="140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1295400</xdr:colOff>
      <xdr:row>29</xdr:row>
      <xdr:rowOff>104775</xdr:rowOff>
    </xdr:from>
    <xdr:to>
      <xdr:col>3</xdr:col>
      <xdr:colOff>2581275</xdr:colOff>
      <xdr:row>30</xdr:row>
      <xdr:rowOff>0</xdr:rowOff>
    </xdr:to>
    <xdr:pic>
      <xdr:nvPicPr>
        <xdr:cNvPr id="68" name="Рисунок 3">
          <a:extLst>
            <a:ext uri="{FF2B5EF4-FFF2-40B4-BE49-F238E27FC236}">
              <a16:creationId xmlns:a16="http://schemas.microsoft.com/office/drawing/2014/main" id="{1AB4BCDF-6D76-4C33-91B8-540D8CB64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7007" y="21876204"/>
          <a:ext cx="1285875" cy="1119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1114425</xdr:colOff>
      <xdr:row>30</xdr:row>
      <xdr:rowOff>180975</xdr:rowOff>
    </xdr:from>
    <xdr:to>
      <xdr:col>3</xdr:col>
      <xdr:colOff>2619375</xdr:colOff>
      <xdr:row>30</xdr:row>
      <xdr:rowOff>1219200</xdr:rowOff>
    </xdr:to>
    <xdr:pic>
      <xdr:nvPicPr>
        <xdr:cNvPr id="69" name="Рисунок 5">
          <a:extLst>
            <a:ext uri="{FF2B5EF4-FFF2-40B4-BE49-F238E27FC236}">
              <a16:creationId xmlns:a16="http://schemas.microsoft.com/office/drawing/2014/main" id="{24CE5FFD-568B-48F9-8293-5F35F60CF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23177046"/>
          <a:ext cx="15049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1114425</xdr:colOff>
      <xdr:row>31</xdr:row>
      <xdr:rowOff>190500</xdr:rowOff>
    </xdr:from>
    <xdr:to>
      <xdr:col>3</xdr:col>
      <xdr:colOff>2619375</xdr:colOff>
      <xdr:row>32</xdr:row>
      <xdr:rowOff>0</xdr:rowOff>
    </xdr:to>
    <xdr:pic>
      <xdr:nvPicPr>
        <xdr:cNvPr id="70" name="Рисунок 6">
          <a:extLst>
            <a:ext uri="{FF2B5EF4-FFF2-40B4-BE49-F238E27FC236}">
              <a16:creationId xmlns:a16="http://schemas.microsoft.com/office/drawing/2014/main" id="{DB3E1C0B-4457-467D-8DE2-C825FA9B6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24411214"/>
          <a:ext cx="1504950" cy="1034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1400175</xdr:colOff>
      <xdr:row>32</xdr:row>
      <xdr:rowOff>161925</xdr:rowOff>
    </xdr:from>
    <xdr:to>
      <xdr:col>3</xdr:col>
      <xdr:colOff>2352675</xdr:colOff>
      <xdr:row>32</xdr:row>
      <xdr:rowOff>885825</xdr:rowOff>
    </xdr:to>
    <xdr:pic>
      <xdr:nvPicPr>
        <xdr:cNvPr id="71" name="Picture 5" descr="WW1513M_b">
          <a:extLst>
            <a:ext uri="{FF2B5EF4-FFF2-40B4-BE49-F238E27FC236}">
              <a16:creationId xmlns:a16="http://schemas.microsoft.com/office/drawing/2014/main" id="{FA42B95E-2AEE-432E-B257-DCAEE160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1782" y="25607282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1295400</xdr:colOff>
      <xdr:row>33</xdr:row>
      <xdr:rowOff>95250</xdr:rowOff>
    </xdr:from>
    <xdr:to>
      <xdr:col>3</xdr:col>
      <xdr:colOff>2486025</xdr:colOff>
      <xdr:row>33</xdr:row>
      <xdr:rowOff>1066800</xdr:rowOff>
    </xdr:to>
    <xdr:pic>
      <xdr:nvPicPr>
        <xdr:cNvPr id="72" name="Picture 6" descr="el1714-63">
          <a:extLst>
            <a:ext uri="{FF2B5EF4-FFF2-40B4-BE49-F238E27FC236}">
              <a16:creationId xmlns:a16="http://schemas.microsoft.com/office/drawing/2014/main" id="{98A52993-ED1C-4084-9727-05518419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7007" y="26765250"/>
          <a:ext cx="1190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1209675</xdr:colOff>
      <xdr:row>19</xdr:row>
      <xdr:rowOff>123825</xdr:rowOff>
    </xdr:from>
    <xdr:to>
      <xdr:col>3</xdr:col>
      <xdr:colOff>2638425</xdr:colOff>
      <xdr:row>20</xdr:row>
      <xdr:rowOff>1361</xdr:rowOff>
    </xdr:to>
    <xdr:pic>
      <xdr:nvPicPr>
        <xdr:cNvPr id="73" name="Picture 2" descr="E2B2014-без регулятора">
          <a:extLst>
            <a:ext uri="{FF2B5EF4-FFF2-40B4-BE49-F238E27FC236}">
              <a16:creationId xmlns:a16="http://schemas.microsoft.com/office/drawing/2014/main" id="{1FCA1648-672F-4C7E-B63A-6BC167F7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1282" y="13445218"/>
          <a:ext cx="1428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1009650</xdr:colOff>
      <xdr:row>13</xdr:row>
      <xdr:rowOff>161925</xdr:rowOff>
    </xdr:from>
    <xdr:ext cx="1514475" cy="932089"/>
    <xdr:pic>
      <xdr:nvPicPr>
        <xdr:cNvPr id="74" name="Рисунок 14">
          <a:extLst>
            <a:ext uri="{FF2B5EF4-FFF2-40B4-BE49-F238E27FC236}">
              <a16:creationId xmlns:a16="http://schemas.microsoft.com/office/drawing/2014/main" id="{32FAB61E-1447-499D-821C-8BA7A5DA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1257" y="9237889"/>
          <a:ext cx="1514475" cy="932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2009775</xdr:colOff>
      <xdr:row>15</xdr:row>
      <xdr:rowOff>476250</xdr:rowOff>
    </xdr:from>
    <xdr:ext cx="1638300" cy="1276350"/>
    <xdr:pic>
      <xdr:nvPicPr>
        <xdr:cNvPr id="75" name="Рисунок 4">
          <a:extLst>
            <a:ext uri="{FF2B5EF4-FFF2-40B4-BE49-F238E27FC236}">
              <a16:creationId xmlns:a16="http://schemas.microsoft.com/office/drawing/2014/main" id="{FB15FB3E-3107-4100-B66E-AA30A40B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1382" y="10409464"/>
          <a:ext cx="16383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1914525</xdr:colOff>
      <xdr:row>17</xdr:row>
      <xdr:rowOff>209550</xdr:rowOff>
    </xdr:from>
    <xdr:ext cx="1619250" cy="1360714"/>
    <xdr:pic>
      <xdr:nvPicPr>
        <xdr:cNvPr id="76" name="Рисунок 4">
          <a:extLst>
            <a:ext uri="{FF2B5EF4-FFF2-40B4-BE49-F238E27FC236}">
              <a16:creationId xmlns:a16="http://schemas.microsoft.com/office/drawing/2014/main" id="{F739F65C-DE27-4DB3-8BFB-8B74E93B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6132" y="11693979"/>
          <a:ext cx="1619250" cy="136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1190625</xdr:colOff>
      <xdr:row>24</xdr:row>
      <xdr:rowOff>28575</xdr:rowOff>
    </xdr:from>
    <xdr:ext cx="1485900" cy="1066800"/>
    <xdr:pic>
      <xdr:nvPicPr>
        <xdr:cNvPr id="77" name="Рисунок 75">
          <a:extLst>
            <a:ext uri="{FF2B5EF4-FFF2-40B4-BE49-F238E27FC236}">
              <a16:creationId xmlns:a16="http://schemas.microsoft.com/office/drawing/2014/main" id="{6247E713-F180-4CD0-8EFC-9F5C4259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2232" y="18752004"/>
          <a:ext cx="1485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1104900</xdr:colOff>
      <xdr:row>25</xdr:row>
      <xdr:rowOff>133350</xdr:rowOff>
    </xdr:from>
    <xdr:ext cx="1514475" cy="1072243"/>
    <xdr:pic>
      <xdr:nvPicPr>
        <xdr:cNvPr id="78" name="Рисунок 76">
          <a:extLst>
            <a:ext uri="{FF2B5EF4-FFF2-40B4-BE49-F238E27FC236}">
              <a16:creationId xmlns:a16="http://schemas.microsoft.com/office/drawing/2014/main" id="{CFFC4E9B-3647-4D84-A481-E599C94D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507" y="19128921"/>
          <a:ext cx="1514475" cy="1072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1628775</xdr:colOff>
      <xdr:row>105</xdr:row>
      <xdr:rowOff>40821</xdr:rowOff>
    </xdr:from>
    <xdr:ext cx="1051832" cy="830036"/>
    <xdr:pic>
      <xdr:nvPicPr>
        <xdr:cNvPr id="81" name="Рисунок 1">
          <a:extLst>
            <a:ext uri="{FF2B5EF4-FFF2-40B4-BE49-F238E27FC236}">
              <a16:creationId xmlns:a16="http://schemas.microsoft.com/office/drawing/2014/main" id="{E37D0173-BBD9-423B-A94F-F0B3043A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0382" y="86106000"/>
          <a:ext cx="1051832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1428750</xdr:colOff>
      <xdr:row>95</xdr:row>
      <xdr:rowOff>28575</xdr:rowOff>
    </xdr:from>
    <xdr:ext cx="847725" cy="1000125"/>
    <xdr:pic>
      <xdr:nvPicPr>
        <xdr:cNvPr id="83" name="Рисунок 1">
          <a:extLst>
            <a:ext uri="{FF2B5EF4-FFF2-40B4-BE49-F238E27FC236}">
              <a16:creationId xmlns:a16="http://schemas.microsoft.com/office/drawing/2014/main" id="{17188D27-D3DF-4FD8-81B5-B41F6BBF1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57" y="92026468"/>
          <a:ext cx="8477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1619250</xdr:colOff>
      <xdr:row>90</xdr:row>
      <xdr:rowOff>9525</xdr:rowOff>
    </xdr:from>
    <xdr:ext cx="676275" cy="1000125"/>
    <xdr:pic>
      <xdr:nvPicPr>
        <xdr:cNvPr id="84" name="Рисунок 2">
          <a:extLst>
            <a:ext uri="{FF2B5EF4-FFF2-40B4-BE49-F238E27FC236}">
              <a16:creationId xmlns:a16="http://schemas.microsoft.com/office/drawing/2014/main" id="{6F8A1B80-04AE-4B1C-A840-6D8C8E6B4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7" y="82155846"/>
          <a:ext cx="6762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1590675</xdr:colOff>
      <xdr:row>94</xdr:row>
      <xdr:rowOff>19050</xdr:rowOff>
    </xdr:from>
    <xdr:ext cx="590550" cy="990600"/>
    <xdr:pic>
      <xdr:nvPicPr>
        <xdr:cNvPr id="85" name="Рисунок 3">
          <a:extLst>
            <a:ext uri="{FF2B5EF4-FFF2-40B4-BE49-F238E27FC236}">
              <a16:creationId xmlns:a16="http://schemas.microsoft.com/office/drawing/2014/main" id="{BFF79E73-6258-4EDD-8F99-12D314FC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2282" y="90356871"/>
          <a:ext cx="590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1276350</xdr:colOff>
      <xdr:row>97</xdr:row>
      <xdr:rowOff>38100</xdr:rowOff>
    </xdr:from>
    <xdr:ext cx="1219200" cy="1028700"/>
    <xdr:pic>
      <xdr:nvPicPr>
        <xdr:cNvPr id="86" name="Рисунок 4">
          <a:extLst>
            <a:ext uri="{FF2B5EF4-FFF2-40B4-BE49-F238E27FC236}">
              <a16:creationId xmlns:a16="http://schemas.microsoft.com/office/drawing/2014/main" id="{973EADF5-3B91-4A38-9803-9B9ADC92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7957" y="93328671"/>
          <a:ext cx="12192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1562100</xdr:colOff>
      <xdr:row>96</xdr:row>
      <xdr:rowOff>38100</xdr:rowOff>
    </xdr:from>
    <xdr:ext cx="800100" cy="1050472"/>
    <xdr:pic>
      <xdr:nvPicPr>
        <xdr:cNvPr id="87" name="Рисунок 5">
          <a:extLst>
            <a:ext uri="{FF2B5EF4-FFF2-40B4-BE49-F238E27FC236}">
              <a16:creationId xmlns:a16="http://schemas.microsoft.com/office/drawing/2014/main" id="{5DE7360C-7322-4699-86AD-C9229F13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3707" y="92240100"/>
          <a:ext cx="800100" cy="1050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1590675</xdr:colOff>
      <xdr:row>91</xdr:row>
      <xdr:rowOff>76200</xdr:rowOff>
    </xdr:from>
    <xdr:ext cx="590550" cy="904875"/>
    <xdr:pic>
      <xdr:nvPicPr>
        <xdr:cNvPr id="88" name="Рисунок 6">
          <a:extLst>
            <a:ext uri="{FF2B5EF4-FFF2-40B4-BE49-F238E27FC236}">
              <a16:creationId xmlns:a16="http://schemas.microsoft.com/office/drawing/2014/main" id="{28C11988-C42D-40DD-B848-DD77EFF7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2282" y="84372450"/>
          <a:ext cx="590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1466850</xdr:colOff>
      <xdr:row>92</xdr:row>
      <xdr:rowOff>9525</xdr:rowOff>
    </xdr:from>
    <xdr:ext cx="809625" cy="1028700"/>
    <xdr:pic>
      <xdr:nvPicPr>
        <xdr:cNvPr id="89" name="Рисунок 7">
          <a:extLst>
            <a:ext uri="{FF2B5EF4-FFF2-40B4-BE49-F238E27FC236}">
              <a16:creationId xmlns:a16="http://schemas.microsoft.com/office/drawing/2014/main" id="{E31B42F1-E6EF-4345-A77D-537D1D7A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8457" y="86700632"/>
          <a:ext cx="809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1581150</xdr:colOff>
      <xdr:row>98</xdr:row>
      <xdr:rowOff>57150</xdr:rowOff>
    </xdr:from>
    <xdr:ext cx="838200" cy="1000125"/>
    <xdr:pic>
      <xdr:nvPicPr>
        <xdr:cNvPr id="90" name="Рисунок 92">
          <a:extLst>
            <a:ext uri="{FF2B5EF4-FFF2-40B4-BE49-F238E27FC236}">
              <a16:creationId xmlns:a16="http://schemas.microsoft.com/office/drawing/2014/main" id="{08802710-DC82-45B0-AB6F-19EAD2B6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2757" y="94436293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1695450</xdr:colOff>
      <xdr:row>93</xdr:row>
      <xdr:rowOff>57150</xdr:rowOff>
    </xdr:from>
    <xdr:ext cx="419100" cy="923925"/>
    <xdr:pic>
      <xdr:nvPicPr>
        <xdr:cNvPr id="91" name="Рисунок 8">
          <a:extLst>
            <a:ext uri="{FF2B5EF4-FFF2-40B4-BE49-F238E27FC236}">
              <a16:creationId xmlns:a16="http://schemas.microsoft.com/office/drawing/2014/main" id="{136F2277-AE7E-4376-81E4-23BCB797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7057" y="88299471"/>
          <a:ext cx="4191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39</xdr:row>
      <xdr:rowOff>133350</xdr:rowOff>
    </xdr:from>
    <xdr:ext cx="2028825" cy="1382485"/>
    <xdr:pic>
      <xdr:nvPicPr>
        <xdr:cNvPr id="92" name="Рисунок 1">
          <a:extLst>
            <a:ext uri="{FF2B5EF4-FFF2-40B4-BE49-F238E27FC236}">
              <a16:creationId xmlns:a16="http://schemas.microsoft.com/office/drawing/2014/main" id="{4D359244-8292-4414-AC06-77212C3C5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1707" y="31906029"/>
          <a:ext cx="2028825" cy="138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676275</xdr:colOff>
      <xdr:row>41</xdr:row>
      <xdr:rowOff>28575</xdr:rowOff>
    </xdr:from>
    <xdr:ext cx="2266950" cy="1521279"/>
    <xdr:pic>
      <xdr:nvPicPr>
        <xdr:cNvPr id="93" name="Рисунок 2">
          <a:extLst>
            <a:ext uri="{FF2B5EF4-FFF2-40B4-BE49-F238E27FC236}">
              <a16:creationId xmlns:a16="http://schemas.microsoft.com/office/drawing/2014/main" id="{D8FB9BCE-ACEF-44EE-8105-E2FB6F816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7882" y="33393289"/>
          <a:ext cx="2266950" cy="1521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914400</xdr:colOff>
      <xdr:row>35</xdr:row>
      <xdr:rowOff>66675</xdr:rowOff>
    </xdr:from>
    <xdr:ext cx="2133600" cy="1390650"/>
    <xdr:pic>
      <xdr:nvPicPr>
        <xdr:cNvPr id="94" name="Рисунок 53">
          <a:extLst>
            <a:ext uri="{FF2B5EF4-FFF2-40B4-BE49-F238E27FC236}">
              <a16:creationId xmlns:a16="http://schemas.microsoft.com/office/drawing/2014/main" id="{0B5782AD-324C-463D-91E0-24F6B305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6007" y="29185961"/>
          <a:ext cx="21336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638175</xdr:colOff>
      <xdr:row>37</xdr:row>
      <xdr:rowOff>9525</xdr:rowOff>
    </xdr:from>
    <xdr:ext cx="2371725" cy="1504950"/>
    <xdr:pic>
      <xdr:nvPicPr>
        <xdr:cNvPr id="95" name="Рисунок 56">
          <a:extLst>
            <a:ext uri="{FF2B5EF4-FFF2-40B4-BE49-F238E27FC236}">
              <a16:creationId xmlns:a16="http://schemas.microsoft.com/office/drawing/2014/main" id="{38C83A22-C0F9-4F06-80E0-78849969C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9782" y="30258204"/>
          <a:ext cx="2371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IndEmp\IndEmp\&#1042;&#1048;&#1050;&#1040;&#1053;\&#1054;&#1073;&#1097;&#1080;&#1081;%20&#1087;&#1088;&#1072;&#1081;&#1089;%20&#1076;&#1083;&#1103;%20&#1076;&#1080;&#1083;&#1077;&#1088;&#1086;&#1074;%20NEW%2026.11.202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Pratissoli"/>
      <sheetName val="HAWK"/>
      <sheetName val="Annovi Reverberi"/>
      <sheetName val="Помпы TOR"/>
      <sheetName val="RAVEL"/>
      <sheetName val="Двигатели TOR"/>
      <sheetName val="Portotecnica"/>
      <sheetName val="Аксессуары Portotecnica"/>
      <sheetName val="Fimap"/>
      <sheetName val="Поломойки TOR"/>
      <sheetName val="Пеногенераторы"/>
      <sheetName val="Soteco"/>
      <sheetName val="Пылесосы TOR"/>
      <sheetName val="Химчистки TOR"/>
      <sheetName val="Аксессуары для пылесосов"/>
      <sheetName val="Торнадоры"/>
      <sheetName val="ETALON"/>
      <sheetName val="FAICOM"/>
      <sheetName val="R+M"/>
      <sheetName val="PA и MTM"/>
      <sheetName val="Аксессуары АВД"/>
      <sheetName val="Протирочные материалы"/>
      <sheetName val="Автохимия"/>
    </sheetNames>
    <sheetDataSet>
      <sheetData sheetId="0">
        <row r="2">
          <cell r="B2">
            <v>90.52</v>
          </cell>
          <cell r="F2">
            <v>75.349999999999994</v>
          </cell>
        </row>
      </sheetData>
      <sheetData sheetId="1"/>
      <sheetData sheetId="2"/>
      <sheetData sheetId="3">
        <row r="1">
          <cell r="I1">
            <v>90.52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9F52-9E10-43B9-9D22-1B7523CF4295}">
  <sheetPr>
    <tabColor rgb="FFFF0000"/>
  </sheetPr>
  <dimension ref="A1:Z162"/>
  <sheetViews>
    <sheetView tabSelected="1" zoomScale="50" zoomScaleNormal="50" workbookViewId="0">
      <pane ySplit="3" topLeftCell="A4" activePane="bottomLeft" state="frozen"/>
      <selection sqref="A1:C1"/>
      <selection pane="bottomLeft" activeCell="AJ2" sqref="AJ2"/>
    </sheetView>
  </sheetViews>
  <sheetFormatPr defaultColWidth="8.7109375" defaultRowHeight="12.75" x14ac:dyDescent="0.2"/>
  <cols>
    <col min="1" max="1" width="28.7109375" style="1" customWidth="1"/>
    <col min="2" max="2" width="64" style="1" customWidth="1"/>
    <col min="3" max="3" width="67.28515625" style="1" customWidth="1"/>
    <col min="4" max="4" width="56.42578125" style="1" customWidth="1"/>
    <col min="5" max="5" width="17" style="5" hidden="1" customWidth="1"/>
    <col min="6" max="6" width="17.42578125" style="5" hidden="1" customWidth="1"/>
    <col min="7" max="7" width="17.42578125" style="1" hidden="1" customWidth="1"/>
    <col min="8" max="8" width="16.85546875" style="101" customWidth="1"/>
    <col min="9" max="9" width="13.28515625" style="2" hidden="1" customWidth="1"/>
    <col min="10" max="10" width="0" style="4" hidden="1" customWidth="1"/>
    <col min="11" max="11" width="0" style="3" hidden="1" customWidth="1"/>
    <col min="12" max="26" width="0" style="2" hidden="1" customWidth="1"/>
    <col min="27" max="16384" width="8.7109375" style="1"/>
  </cols>
  <sheetData>
    <row r="1" spans="1:11" ht="53.25" customHeight="1" x14ac:dyDescent="0.2">
      <c r="A1" s="44"/>
      <c r="B1" s="83"/>
      <c r="C1" s="84"/>
      <c r="D1" s="85"/>
      <c r="E1" s="86"/>
      <c r="F1" s="86"/>
      <c r="G1" s="86"/>
      <c r="H1" s="87"/>
      <c r="I1" s="90">
        <f>[1]Оглавление!B2</f>
        <v>90.52</v>
      </c>
      <c r="J1" s="82" t="s">
        <v>222</v>
      </c>
      <c r="K1" s="82"/>
    </row>
    <row r="2" spans="1:11" ht="12" customHeight="1" x14ac:dyDescent="0.2">
      <c r="A2" s="78" t="s">
        <v>221</v>
      </c>
      <c r="B2" s="73" t="s">
        <v>220</v>
      </c>
      <c r="C2" s="73" t="s">
        <v>219</v>
      </c>
      <c r="D2" s="73" t="s">
        <v>218</v>
      </c>
      <c r="E2" s="79" t="s">
        <v>217</v>
      </c>
      <c r="F2" s="80"/>
      <c r="G2" s="79"/>
      <c r="H2" s="88"/>
      <c r="I2" s="90"/>
      <c r="J2" s="82"/>
      <c r="K2" s="82"/>
    </row>
    <row r="3" spans="1:11" ht="15.75" customHeight="1" x14ac:dyDescent="0.2">
      <c r="A3" s="78"/>
      <c r="B3" s="73"/>
      <c r="C3" s="73"/>
      <c r="D3" s="89"/>
      <c r="E3" s="43" t="s">
        <v>216</v>
      </c>
      <c r="F3" s="43" t="s">
        <v>215</v>
      </c>
      <c r="G3" s="43" t="s">
        <v>216</v>
      </c>
      <c r="H3" s="96" t="s">
        <v>215</v>
      </c>
    </row>
    <row r="4" spans="1:11" ht="20.100000000000001" customHeight="1" x14ac:dyDescent="0.3">
      <c r="A4" s="81" t="s">
        <v>214</v>
      </c>
      <c r="B4" s="75"/>
      <c r="C4" s="75"/>
      <c r="D4" s="75"/>
      <c r="E4" s="75"/>
      <c r="F4" s="75"/>
      <c r="G4" s="76"/>
      <c r="H4" s="77"/>
    </row>
    <row r="5" spans="1:11" ht="20.100000000000001" customHeight="1" x14ac:dyDescent="0.3">
      <c r="A5" s="74" t="s">
        <v>213</v>
      </c>
      <c r="B5" s="75"/>
      <c r="C5" s="75"/>
      <c r="D5" s="75"/>
      <c r="E5" s="75"/>
      <c r="F5" s="75"/>
      <c r="G5" s="76"/>
      <c r="H5" s="77"/>
    </row>
    <row r="6" spans="1:11" ht="96.75" customHeight="1" x14ac:dyDescent="0.25">
      <c r="A6" s="42" t="s">
        <v>212</v>
      </c>
      <c r="B6" s="41" t="s">
        <v>211</v>
      </c>
      <c r="C6" s="15" t="s">
        <v>210</v>
      </c>
      <c r="D6" s="68"/>
      <c r="E6" s="14">
        <v>614</v>
      </c>
      <c r="F6" s="13">
        <f>E6*$I$1</f>
        <v>55579.28</v>
      </c>
      <c r="G6" s="14">
        <f>E6*1.3</f>
        <v>798.2</v>
      </c>
      <c r="H6" s="97">
        <f>G6*$I$1</f>
        <v>72253.063999999998</v>
      </c>
    </row>
    <row r="7" spans="1:11" ht="95.25" customHeight="1" x14ac:dyDescent="0.25">
      <c r="A7" s="42" t="s">
        <v>209</v>
      </c>
      <c r="B7" s="41" t="s">
        <v>208</v>
      </c>
      <c r="C7" s="15" t="s">
        <v>205</v>
      </c>
      <c r="D7" s="68"/>
      <c r="E7" s="14">
        <v>612</v>
      </c>
      <c r="F7" s="13">
        <f>E7*$I$1</f>
        <v>55398.239999999998</v>
      </c>
      <c r="G7" s="14">
        <f>E7*1.3</f>
        <v>795.6</v>
      </c>
      <c r="H7" s="97">
        <f>G7*$I$1</f>
        <v>72017.712</v>
      </c>
    </row>
    <row r="8" spans="1:11" ht="95.25" customHeight="1" x14ac:dyDescent="0.25">
      <c r="A8" s="42" t="s">
        <v>207</v>
      </c>
      <c r="B8" s="41" t="s">
        <v>206</v>
      </c>
      <c r="C8" s="15" t="s">
        <v>205</v>
      </c>
      <c r="D8" s="68"/>
      <c r="E8" s="14">
        <v>614</v>
      </c>
      <c r="F8" s="13">
        <f>E8*$I$1</f>
        <v>55579.28</v>
      </c>
      <c r="G8" s="14">
        <f>E8*1.3</f>
        <v>798.2</v>
      </c>
      <c r="H8" s="97">
        <f>G8*$I$1</f>
        <v>72253.063999999998</v>
      </c>
    </row>
    <row r="9" spans="1:11" ht="95.25" customHeight="1" x14ac:dyDescent="0.25">
      <c r="A9" s="42" t="s">
        <v>204</v>
      </c>
      <c r="B9" s="41" t="s">
        <v>203</v>
      </c>
      <c r="C9" s="15" t="s">
        <v>202</v>
      </c>
      <c r="D9" s="68"/>
      <c r="E9" s="14">
        <v>660</v>
      </c>
      <c r="F9" s="13">
        <f>E9*$I$1</f>
        <v>59743.199999999997</v>
      </c>
      <c r="G9" s="14">
        <f>E9*1.3</f>
        <v>858</v>
      </c>
      <c r="H9" s="97">
        <f>G9*$I$1</f>
        <v>77666.16</v>
      </c>
      <c r="I9" s="7"/>
    </row>
    <row r="10" spans="1:11" ht="20.100000000000001" customHeight="1" x14ac:dyDescent="0.2">
      <c r="A10" s="57" t="s">
        <v>201</v>
      </c>
      <c r="B10" s="58"/>
      <c r="C10" s="58"/>
      <c r="D10" s="58"/>
      <c r="E10" s="58"/>
      <c r="F10" s="58"/>
      <c r="G10" s="58"/>
      <c r="H10" s="59"/>
    </row>
    <row r="11" spans="1:11" ht="96.75" customHeight="1" x14ac:dyDescent="0.25">
      <c r="A11" s="25" t="s">
        <v>200</v>
      </c>
      <c r="B11" s="32" t="s">
        <v>199</v>
      </c>
      <c r="C11" s="32" t="s">
        <v>198</v>
      </c>
      <c r="D11" s="15"/>
      <c r="E11" s="14">
        <v>551</v>
      </c>
      <c r="F11" s="13">
        <f>E11*$I$1</f>
        <v>49876.52</v>
      </c>
      <c r="G11" s="14">
        <f>E11*1.3</f>
        <v>716.30000000000007</v>
      </c>
      <c r="H11" s="97">
        <f>G11*$I$1</f>
        <v>64839.476000000002</v>
      </c>
    </row>
    <row r="12" spans="1:11" ht="96.75" customHeight="1" x14ac:dyDescent="0.25">
      <c r="A12" s="25" t="s">
        <v>197</v>
      </c>
      <c r="B12" s="32" t="s">
        <v>196</v>
      </c>
      <c r="C12" s="32" t="s">
        <v>195</v>
      </c>
      <c r="D12" s="15"/>
      <c r="E12" s="14">
        <v>486</v>
      </c>
      <c r="F12" s="13">
        <f>E12*$I$1</f>
        <v>43992.72</v>
      </c>
      <c r="G12" s="14">
        <f>E12*1.3</f>
        <v>631.80000000000007</v>
      </c>
      <c r="H12" s="97">
        <f>G12*$I$1</f>
        <v>57190.536</v>
      </c>
      <c r="I12" s="7"/>
    </row>
    <row r="13" spans="1:11" ht="20.25" customHeight="1" x14ac:dyDescent="0.2">
      <c r="A13" s="57" t="s">
        <v>194</v>
      </c>
      <c r="B13" s="58"/>
      <c r="C13" s="58"/>
      <c r="D13" s="58"/>
      <c r="E13" s="58"/>
      <c r="F13" s="58"/>
      <c r="G13" s="58"/>
      <c r="H13" s="59"/>
      <c r="I13" s="7"/>
    </row>
    <row r="14" spans="1:11" ht="47.25" customHeight="1" x14ac:dyDescent="0.2">
      <c r="A14" s="25" t="s">
        <v>193</v>
      </c>
      <c r="B14" s="28" t="s">
        <v>192</v>
      </c>
      <c r="C14" s="32" t="s">
        <v>191</v>
      </c>
      <c r="D14" s="60"/>
      <c r="E14" s="21">
        <v>194</v>
      </c>
      <c r="F14" s="23">
        <f>E14*'[1]Annovi Reverberi'!$I$1</f>
        <v>17560.88</v>
      </c>
      <c r="G14" s="21">
        <f t="shared" ref="G14:G23" si="0">E14*1.3</f>
        <v>252.20000000000002</v>
      </c>
      <c r="H14" s="98">
        <f>G14*'[1]Annovi Reverberi'!$I$1</f>
        <v>22829.144</v>
      </c>
      <c r="I14" s="7"/>
    </row>
    <row r="15" spans="1:11" ht="47.25" customHeight="1" x14ac:dyDescent="0.2">
      <c r="A15" s="25" t="s">
        <v>190</v>
      </c>
      <c r="B15" s="28" t="s">
        <v>189</v>
      </c>
      <c r="C15" s="32" t="s">
        <v>188</v>
      </c>
      <c r="D15" s="56"/>
      <c r="E15" s="21">
        <v>194</v>
      </c>
      <c r="F15" s="23">
        <f>E15*'[1]Annovi Reverberi'!$I$1</f>
        <v>17560.88</v>
      </c>
      <c r="G15" s="21">
        <f t="shared" si="0"/>
        <v>252.20000000000002</v>
      </c>
      <c r="H15" s="98">
        <f>G15*'[1]Annovi Reverberi'!$I$1</f>
        <v>22829.144</v>
      </c>
      <c r="I15" s="7"/>
    </row>
    <row r="16" spans="1:11" ht="75" customHeight="1" x14ac:dyDescent="0.2">
      <c r="A16" s="25" t="s">
        <v>187</v>
      </c>
      <c r="B16" s="28" t="s">
        <v>186</v>
      </c>
      <c r="C16" s="32" t="s">
        <v>183</v>
      </c>
      <c r="D16" s="55"/>
      <c r="E16" s="21">
        <v>220</v>
      </c>
      <c r="F16" s="23">
        <f>E16*'[1]Annovi Reverberi'!$I$1</f>
        <v>19914.399999999998</v>
      </c>
      <c r="G16" s="21">
        <f t="shared" si="0"/>
        <v>286</v>
      </c>
      <c r="H16" s="98">
        <f>G16*'[1]Annovi Reverberi'!$I$1</f>
        <v>25888.719999999998</v>
      </c>
      <c r="I16" s="7"/>
    </row>
    <row r="17" spans="1:9" ht="75" customHeight="1" x14ac:dyDescent="0.2">
      <c r="A17" s="25" t="s">
        <v>185</v>
      </c>
      <c r="B17" s="28" t="s">
        <v>184</v>
      </c>
      <c r="C17" s="32" t="s">
        <v>183</v>
      </c>
      <c r="D17" s="56"/>
      <c r="E17" s="21">
        <v>247</v>
      </c>
      <c r="F17" s="23">
        <f>E17*'[1]Annovi Reverberi'!$I$1</f>
        <v>22358.44</v>
      </c>
      <c r="G17" s="21">
        <f t="shared" si="0"/>
        <v>321.10000000000002</v>
      </c>
      <c r="H17" s="98">
        <f>G17*'[1]Annovi Reverberi'!$I$1</f>
        <v>29065.972000000002</v>
      </c>
      <c r="I17" s="7"/>
    </row>
    <row r="18" spans="1:9" ht="69.75" customHeight="1" x14ac:dyDescent="0.2">
      <c r="A18" s="25" t="s">
        <v>182</v>
      </c>
      <c r="B18" s="28" t="s">
        <v>181</v>
      </c>
      <c r="C18" s="32" t="s">
        <v>178</v>
      </c>
      <c r="D18" s="55"/>
      <c r="E18" s="21">
        <v>229</v>
      </c>
      <c r="F18" s="23">
        <f>E18*'[1]Annovi Reverberi'!$I$1</f>
        <v>20729.079999999998</v>
      </c>
      <c r="G18" s="21">
        <f t="shared" si="0"/>
        <v>297.7</v>
      </c>
      <c r="H18" s="98">
        <f>G18*'[1]Annovi Reverberi'!$I$1</f>
        <v>26947.803999999996</v>
      </c>
      <c r="I18" s="7"/>
    </row>
    <row r="19" spans="1:9" ht="69.75" customHeight="1" x14ac:dyDescent="0.2">
      <c r="A19" s="25" t="s">
        <v>180</v>
      </c>
      <c r="B19" s="28" t="s">
        <v>179</v>
      </c>
      <c r="C19" s="32" t="s">
        <v>178</v>
      </c>
      <c r="D19" s="56"/>
      <c r="E19" s="21">
        <v>236</v>
      </c>
      <c r="F19" s="23">
        <f>E19*'[1]Annovi Reverberi'!$I$1</f>
        <v>21362.719999999998</v>
      </c>
      <c r="G19" s="21">
        <f t="shared" si="0"/>
        <v>306.8</v>
      </c>
      <c r="H19" s="98">
        <f>G19*'[1]Annovi Reverberi'!$I$1</f>
        <v>27771.536</v>
      </c>
      <c r="I19" s="7"/>
    </row>
    <row r="20" spans="1:9" ht="96.75" customHeight="1" x14ac:dyDescent="0.2">
      <c r="A20" s="25" t="s">
        <v>177</v>
      </c>
      <c r="B20" s="28" t="s">
        <v>176</v>
      </c>
      <c r="C20" s="32" t="s">
        <v>175</v>
      </c>
      <c r="D20" s="40"/>
      <c r="E20" s="21">
        <v>229</v>
      </c>
      <c r="F20" s="23">
        <f>E20*'[1]Annovi Reverberi'!$I$1</f>
        <v>20729.079999999998</v>
      </c>
      <c r="G20" s="21">
        <f t="shared" si="0"/>
        <v>297.7</v>
      </c>
      <c r="H20" s="98">
        <f>G20*'[1]Annovi Reverberi'!$I$1</f>
        <v>26947.803999999996</v>
      </c>
      <c r="I20" s="7"/>
    </row>
    <row r="21" spans="1:9" ht="96.75" customHeight="1" x14ac:dyDescent="0.2">
      <c r="A21" s="25" t="s">
        <v>174</v>
      </c>
      <c r="B21" s="28" t="s">
        <v>173</v>
      </c>
      <c r="C21" s="32" t="s">
        <v>172</v>
      </c>
      <c r="D21" s="24"/>
      <c r="E21" s="21">
        <v>271</v>
      </c>
      <c r="F21" s="23">
        <f>E21*'[1]Annovi Reverberi'!$I$1</f>
        <v>24530.92</v>
      </c>
      <c r="G21" s="21">
        <f t="shared" si="0"/>
        <v>352.3</v>
      </c>
      <c r="H21" s="98">
        <f>G21*'[1]Annovi Reverberi'!$I$1</f>
        <v>31890.196</v>
      </c>
      <c r="I21" s="7"/>
    </row>
    <row r="22" spans="1:9" ht="81.75" customHeight="1" x14ac:dyDescent="0.2">
      <c r="A22" s="25" t="s">
        <v>171</v>
      </c>
      <c r="B22" s="28" t="s">
        <v>170</v>
      </c>
      <c r="C22" s="32" t="s">
        <v>167</v>
      </c>
      <c r="D22" s="72"/>
      <c r="E22" s="21">
        <v>265</v>
      </c>
      <c r="F22" s="23">
        <f>E22*'[1]Annovi Reverberi'!$I$1</f>
        <v>23987.8</v>
      </c>
      <c r="G22" s="21">
        <f t="shared" si="0"/>
        <v>344.5</v>
      </c>
      <c r="H22" s="98">
        <f>G22*'[1]Annovi Reverberi'!$I$1</f>
        <v>31184.14</v>
      </c>
      <c r="I22" s="7"/>
    </row>
    <row r="23" spans="1:9" ht="81.75" customHeight="1" x14ac:dyDescent="0.2">
      <c r="A23" s="25" t="s">
        <v>169</v>
      </c>
      <c r="B23" s="28" t="s">
        <v>168</v>
      </c>
      <c r="C23" s="32" t="s">
        <v>167</v>
      </c>
      <c r="D23" s="72"/>
      <c r="E23" s="21">
        <v>300</v>
      </c>
      <c r="F23" s="23">
        <f>E23*'[1]Annovi Reverberi'!$I$1</f>
        <v>27156</v>
      </c>
      <c r="G23" s="21">
        <f t="shared" si="0"/>
        <v>390</v>
      </c>
      <c r="H23" s="98">
        <f>G23*'[1]Annovi Reverberi'!$I$1</f>
        <v>35302.799999999996</v>
      </c>
      <c r="I23" s="7"/>
    </row>
    <row r="24" spans="1:9" ht="21" customHeight="1" x14ac:dyDescent="0.2">
      <c r="A24" s="57" t="s">
        <v>166</v>
      </c>
      <c r="B24" s="58"/>
      <c r="C24" s="58"/>
      <c r="D24" s="58"/>
      <c r="E24" s="58"/>
      <c r="F24" s="58"/>
      <c r="G24" s="58"/>
      <c r="H24" s="59"/>
      <c r="I24" s="7"/>
    </row>
    <row r="25" spans="1:9" ht="96.75" customHeight="1" x14ac:dyDescent="0.2">
      <c r="A25" s="25" t="s">
        <v>165</v>
      </c>
      <c r="B25" s="28" t="s">
        <v>164</v>
      </c>
      <c r="C25" s="38" t="s">
        <v>163</v>
      </c>
      <c r="D25" s="24"/>
      <c r="E25" s="21">
        <v>346</v>
      </c>
      <c r="F25" s="23">
        <f>E25*'[1]Annovi Reverberi'!$I$1</f>
        <v>31319.919999999998</v>
      </c>
      <c r="G25" s="21">
        <f>E25*1.3</f>
        <v>449.8</v>
      </c>
      <c r="H25" s="98">
        <f>G25*'[1]Annovi Reverberi'!$I$1</f>
        <v>40715.896000000001</v>
      </c>
      <c r="I25" s="7" t="s">
        <v>0</v>
      </c>
    </row>
    <row r="26" spans="1:9" ht="51" customHeight="1" x14ac:dyDescent="0.2">
      <c r="A26" s="25" t="s">
        <v>162</v>
      </c>
      <c r="B26" s="28" t="s">
        <v>161</v>
      </c>
      <c r="C26" s="39" t="s">
        <v>160</v>
      </c>
      <c r="D26" s="69"/>
      <c r="E26" s="21">
        <v>435</v>
      </c>
      <c r="F26" s="23">
        <f>E26*'[1]Annovi Reverberi'!$I$1</f>
        <v>39376.199999999997</v>
      </c>
      <c r="G26" s="21">
        <f>E26*1.3</f>
        <v>565.5</v>
      </c>
      <c r="H26" s="98">
        <f>G26*'[1]Annovi Reverberi'!$I$1</f>
        <v>51189.06</v>
      </c>
      <c r="I26" s="7" t="s">
        <v>0</v>
      </c>
    </row>
    <row r="27" spans="1:9" ht="51" customHeight="1" x14ac:dyDescent="0.2">
      <c r="A27" s="25" t="s">
        <v>159</v>
      </c>
      <c r="B27" s="28" t="s">
        <v>158</v>
      </c>
      <c r="C27" s="38" t="s">
        <v>157</v>
      </c>
      <c r="D27" s="69"/>
      <c r="E27" s="21">
        <v>454</v>
      </c>
      <c r="F27" s="23">
        <f>E27*'[1]Annovi Reverberi'!$I$1</f>
        <v>41096.080000000002</v>
      </c>
      <c r="G27" s="21">
        <f>E27*1.3</f>
        <v>590.20000000000005</v>
      </c>
      <c r="H27" s="98">
        <f>G27*'[1]Annovi Reverberi'!$I$1</f>
        <v>53424.904000000002</v>
      </c>
      <c r="I27" s="7" t="s">
        <v>0</v>
      </c>
    </row>
    <row r="28" spans="1:9" ht="18.75" customHeight="1" x14ac:dyDescent="0.2">
      <c r="A28" s="57" t="s">
        <v>156</v>
      </c>
      <c r="B28" s="58"/>
      <c r="C28" s="58"/>
      <c r="D28" s="58"/>
      <c r="E28" s="58"/>
      <c r="F28" s="58"/>
      <c r="G28" s="58"/>
      <c r="H28" s="59"/>
      <c r="I28" s="7"/>
    </row>
    <row r="29" spans="1:9" ht="96.75" customHeight="1" x14ac:dyDescent="0.2">
      <c r="A29" s="25" t="s">
        <v>155</v>
      </c>
      <c r="B29" s="28" t="s">
        <v>154</v>
      </c>
      <c r="C29" s="32" t="s">
        <v>153</v>
      </c>
      <c r="D29" s="24"/>
      <c r="E29" s="21">
        <v>318</v>
      </c>
      <c r="F29" s="23">
        <f>E29*'[1]Annovi Reverberi'!$I$1</f>
        <v>28785.359999999997</v>
      </c>
      <c r="G29" s="21">
        <f t="shared" ref="G29:G34" si="1">E29*1.3</f>
        <v>413.40000000000003</v>
      </c>
      <c r="H29" s="98">
        <f>G29*'[1]Annovi Reverberi'!$I$1</f>
        <v>37420.968000000001</v>
      </c>
      <c r="I29" s="7"/>
    </row>
    <row r="30" spans="1:9" ht="96.75" customHeight="1" x14ac:dyDescent="0.2">
      <c r="A30" s="25" t="s">
        <v>152</v>
      </c>
      <c r="B30" s="28" t="s">
        <v>151</v>
      </c>
      <c r="C30" s="32" t="s">
        <v>150</v>
      </c>
      <c r="D30" s="24"/>
      <c r="E30" s="21">
        <v>284</v>
      </c>
      <c r="F30" s="23">
        <f>E30*'[1]Annovi Reverberi'!$I$1</f>
        <v>25707.68</v>
      </c>
      <c r="G30" s="21">
        <f t="shared" si="1"/>
        <v>369.2</v>
      </c>
      <c r="H30" s="98">
        <f>G30*'[1]Annovi Reverberi'!$I$1</f>
        <v>33419.983999999997</v>
      </c>
      <c r="I30" s="7"/>
    </row>
    <row r="31" spans="1:9" ht="96.75" customHeight="1" x14ac:dyDescent="0.2">
      <c r="A31" s="25" t="s">
        <v>149</v>
      </c>
      <c r="B31" s="28" t="s">
        <v>148</v>
      </c>
      <c r="C31" s="32" t="s">
        <v>147</v>
      </c>
      <c r="D31" s="24"/>
      <c r="E31" s="21">
        <v>345</v>
      </c>
      <c r="F31" s="23">
        <f>E31*'[1]Annovi Reverberi'!$I$1</f>
        <v>31229.399999999998</v>
      </c>
      <c r="G31" s="21">
        <f t="shared" si="1"/>
        <v>448.5</v>
      </c>
      <c r="H31" s="98">
        <f>G31*'[1]Annovi Reverberi'!$I$1</f>
        <v>40598.22</v>
      </c>
      <c r="I31" s="7"/>
    </row>
    <row r="32" spans="1:9" ht="96.75" customHeight="1" x14ac:dyDescent="0.2">
      <c r="A32" s="25" t="s">
        <v>146</v>
      </c>
      <c r="B32" s="28" t="s">
        <v>145</v>
      </c>
      <c r="C32" s="32" t="s">
        <v>144</v>
      </c>
      <c r="D32" s="24"/>
      <c r="E32" s="21">
        <v>319</v>
      </c>
      <c r="F32" s="23">
        <f>E32*'[1]Annovi Reverberi'!$I$1</f>
        <v>28875.879999999997</v>
      </c>
      <c r="G32" s="21">
        <f t="shared" si="1"/>
        <v>414.7</v>
      </c>
      <c r="H32" s="98">
        <f>G32*'[1]Annovi Reverberi'!$I$1</f>
        <v>37538.644</v>
      </c>
      <c r="I32" s="7"/>
    </row>
    <row r="33" spans="1:9" ht="96.75" customHeight="1" x14ac:dyDescent="0.2">
      <c r="A33" s="25" t="s">
        <v>143</v>
      </c>
      <c r="B33" s="28" t="s">
        <v>142</v>
      </c>
      <c r="C33" s="32" t="s">
        <v>141</v>
      </c>
      <c r="D33" s="24"/>
      <c r="E33" s="21">
        <v>252</v>
      </c>
      <c r="F33" s="23">
        <f>E33*'[1]Annovi Reverberi'!$I$1</f>
        <v>22811.039999999997</v>
      </c>
      <c r="G33" s="21">
        <f t="shared" si="1"/>
        <v>327.60000000000002</v>
      </c>
      <c r="H33" s="98">
        <f>G33*'[1]Annovi Reverberi'!$I$1</f>
        <v>29654.351999999999</v>
      </c>
      <c r="I33" s="7"/>
    </row>
    <row r="34" spans="1:9" ht="96.75" customHeight="1" x14ac:dyDescent="0.2">
      <c r="A34" s="25" t="s">
        <v>140</v>
      </c>
      <c r="B34" s="28" t="s">
        <v>139</v>
      </c>
      <c r="C34" s="32" t="s">
        <v>138</v>
      </c>
      <c r="D34" s="24"/>
      <c r="E34" s="21">
        <v>301</v>
      </c>
      <c r="F34" s="23">
        <f>E34*'[1]Annovi Reverberi'!$I$1</f>
        <v>27246.52</v>
      </c>
      <c r="G34" s="21">
        <f t="shared" si="1"/>
        <v>391.3</v>
      </c>
      <c r="H34" s="98">
        <f>G34*'[1]Annovi Reverberi'!$I$1</f>
        <v>35420.476000000002</v>
      </c>
      <c r="I34" s="7"/>
    </row>
    <row r="35" spans="1:9" ht="29.25" customHeight="1" x14ac:dyDescent="0.2">
      <c r="A35" s="65" t="s">
        <v>137</v>
      </c>
      <c r="B35" s="66"/>
      <c r="C35" s="66"/>
      <c r="D35" s="66"/>
      <c r="E35" s="66"/>
      <c r="F35" s="66"/>
      <c r="G35" s="66"/>
      <c r="H35" s="67"/>
      <c r="I35" s="7"/>
    </row>
    <row r="36" spans="1:9" ht="60" customHeight="1" x14ac:dyDescent="0.2">
      <c r="A36" s="37" t="s">
        <v>136</v>
      </c>
      <c r="B36" s="34" t="s">
        <v>127</v>
      </c>
      <c r="C36" s="32" t="s">
        <v>135</v>
      </c>
      <c r="D36" s="70"/>
      <c r="E36" s="21">
        <v>211</v>
      </c>
      <c r="F36" s="23">
        <f>E36*$I$1</f>
        <v>19099.719999999998</v>
      </c>
      <c r="G36" s="21">
        <f t="shared" ref="G36:G43" si="2">E36*1.3</f>
        <v>274.3</v>
      </c>
      <c r="H36" s="98">
        <f>G36*$I$1</f>
        <v>24829.635999999999</v>
      </c>
      <c r="I36" s="7" t="s">
        <v>0</v>
      </c>
    </row>
    <row r="37" spans="1:9" ht="60" customHeight="1" x14ac:dyDescent="0.2">
      <c r="A37" s="37" t="s">
        <v>134</v>
      </c>
      <c r="B37" s="34" t="s">
        <v>124</v>
      </c>
      <c r="C37" s="32" t="s">
        <v>133</v>
      </c>
      <c r="D37" s="71"/>
      <c r="E37" s="21">
        <v>211</v>
      </c>
      <c r="F37" s="23">
        <f>E37*$I$1</f>
        <v>19099.719999999998</v>
      </c>
      <c r="G37" s="21">
        <f t="shared" si="2"/>
        <v>274.3</v>
      </c>
      <c r="H37" s="98">
        <f>G37*$I$1</f>
        <v>24829.635999999999</v>
      </c>
      <c r="I37" s="7" t="s">
        <v>0</v>
      </c>
    </row>
    <row r="38" spans="1:9" ht="60" customHeight="1" x14ac:dyDescent="0.2">
      <c r="A38" s="37" t="s">
        <v>132</v>
      </c>
      <c r="B38" s="34" t="s">
        <v>121</v>
      </c>
      <c r="C38" s="32" t="s">
        <v>131</v>
      </c>
      <c r="D38" s="70"/>
      <c r="E38" s="21">
        <v>296</v>
      </c>
      <c r="F38" s="23">
        <f>E38*$I$1</f>
        <v>26793.919999999998</v>
      </c>
      <c r="G38" s="21">
        <f t="shared" si="2"/>
        <v>384.8</v>
      </c>
      <c r="H38" s="98">
        <f>G38*$I$1</f>
        <v>34832.095999999998</v>
      </c>
      <c r="I38" s="7" t="s">
        <v>0</v>
      </c>
    </row>
    <row r="39" spans="1:9" ht="60" customHeight="1" x14ac:dyDescent="0.2">
      <c r="A39" s="37" t="s">
        <v>130</v>
      </c>
      <c r="B39" s="34" t="s">
        <v>118</v>
      </c>
      <c r="C39" s="32" t="s">
        <v>129</v>
      </c>
      <c r="D39" s="71"/>
      <c r="E39" s="21">
        <v>305</v>
      </c>
      <c r="F39" s="23">
        <f>E39*$I$1</f>
        <v>27608.6</v>
      </c>
      <c r="G39" s="21">
        <f t="shared" si="2"/>
        <v>396.5</v>
      </c>
      <c r="H39" s="98">
        <f>G39*$I$1</f>
        <v>35891.18</v>
      </c>
      <c r="I39" s="7" t="s">
        <v>0</v>
      </c>
    </row>
    <row r="40" spans="1:9" ht="65.25" customHeight="1" x14ac:dyDescent="0.2">
      <c r="A40" s="29" t="s">
        <v>128</v>
      </c>
      <c r="B40" s="34" t="s">
        <v>127</v>
      </c>
      <c r="C40" s="27" t="s">
        <v>126</v>
      </c>
      <c r="D40" s="69"/>
      <c r="E40" s="21">
        <v>198</v>
      </c>
      <c r="F40" s="23">
        <f>E40*$I$1</f>
        <v>17922.96</v>
      </c>
      <c r="G40" s="21">
        <f t="shared" si="2"/>
        <v>257.40000000000003</v>
      </c>
      <c r="H40" s="98">
        <f>G40*$I$1</f>
        <v>23299.848000000002</v>
      </c>
      <c r="I40" s="7" t="s">
        <v>0</v>
      </c>
    </row>
    <row r="41" spans="1:9" ht="60" customHeight="1" x14ac:dyDescent="0.2">
      <c r="A41" s="29" t="s">
        <v>125</v>
      </c>
      <c r="B41" s="34" t="s">
        <v>124</v>
      </c>
      <c r="C41" s="32" t="s">
        <v>123</v>
      </c>
      <c r="D41" s="69"/>
      <c r="E41" s="21">
        <v>198</v>
      </c>
      <c r="F41" s="23">
        <f>E41*$I$1</f>
        <v>17922.96</v>
      </c>
      <c r="G41" s="21">
        <f t="shared" si="2"/>
        <v>257.40000000000003</v>
      </c>
      <c r="H41" s="98">
        <f>G41*$I$1</f>
        <v>23299.848000000002</v>
      </c>
      <c r="I41" s="7" t="s">
        <v>0</v>
      </c>
    </row>
    <row r="42" spans="1:9" ht="64.5" customHeight="1" x14ac:dyDescent="0.2">
      <c r="A42" s="29" t="s">
        <v>122</v>
      </c>
      <c r="B42" s="34" t="s">
        <v>121</v>
      </c>
      <c r="C42" s="32" t="s">
        <v>120</v>
      </c>
      <c r="D42" s="60"/>
      <c r="E42" s="21">
        <v>274</v>
      </c>
      <c r="F42" s="23">
        <f>E42*$I$1</f>
        <v>24802.48</v>
      </c>
      <c r="G42" s="21">
        <f t="shared" si="2"/>
        <v>356.2</v>
      </c>
      <c r="H42" s="98">
        <f>G42*$I$1</f>
        <v>32243.223999999998</v>
      </c>
      <c r="I42" s="7" t="s">
        <v>0</v>
      </c>
    </row>
    <row r="43" spans="1:9" ht="64.5" customHeight="1" x14ac:dyDescent="0.2">
      <c r="A43" s="29" t="s">
        <v>119</v>
      </c>
      <c r="B43" s="34" t="s">
        <v>118</v>
      </c>
      <c r="C43" s="32" t="s">
        <v>117</v>
      </c>
      <c r="D43" s="56"/>
      <c r="E43" s="21">
        <v>274</v>
      </c>
      <c r="F43" s="23">
        <f>E43*$I$1</f>
        <v>24802.48</v>
      </c>
      <c r="G43" s="21">
        <f t="shared" si="2"/>
        <v>356.2</v>
      </c>
      <c r="H43" s="98">
        <f>G43*$I$1</f>
        <v>32243.223999999998</v>
      </c>
      <c r="I43" s="7" t="s">
        <v>0</v>
      </c>
    </row>
    <row r="44" spans="1:9" ht="21.75" customHeight="1" x14ac:dyDescent="0.2">
      <c r="A44" s="65" t="s">
        <v>116</v>
      </c>
      <c r="B44" s="66"/>
      <c r="C44" s="66"/>
      <c r="D44" s="66"/>
      <c r="E44" s="66"/>
      <c r="F44" s="66"/>
      <c r="G44" s="66"/>
      <c r="H44" s="67"/>
      <c r="I44" s="7"/>
    </row>
    <row r="45" spans="1:9" ht="92.25" customHeight="1" x14ac:dyDescent="0.2">
      <c r="A45" s="25" t="s">
        <v>115</v>
      </c>
      <c r="B45" s="34" t="s">
        <v>114</v>
      </c>
      <c r="C45" s="32" t="s">
        <v>113</v>
      </c>
      <c r="D45" s="36"/>
      <c r="E45" s="21">
        <v>574</v>
      </c>
      <c r="F45" s="23">
        <f>E45*$I$1</f>
        <v>51958.479999999996</v>
      </c>
      <c r="G45" s="21">
        <f t="shared" ref="G45:G50" si="3">E45*1.3</f>
        <v>746.2</v>
      </c>
      <c r="H45" s="98">
        <f>G45*$I$1</f>
        <v>67546.024000000005</v>
      </c>
      <c r="I45" s="7" t="s">
        <v>0</v>
      </c>
    </row>
    <row r="46" spans="1:9" ht="39" customHeight="1" x14ac:dyDescent="0.2">
      <c r="A46" s="25" t="s">
        <v>112</v>
      </c>
      <c r="B46" s="34" t="s">
        <v>111</v>
      </c>
      <c r="C46" s="32" t="s">
        <v>110</v>
      </c>
      <c r="D46" s="55"/>
      <c r="E46" s="21">
        <v>655</v>
      </c>
      <c r="F46" s="23">
        <f>E46*$I$1</f>
        <v>59290.6</v>
      </c>
      <c r="G46" s="21">
        <f t="shared" si="3"/>
        <v>851.5</v>
      </c>
      <c r="H46" s="98">
        <f>G46*$I$1</f>
        <v>77077.78</v>
      </c>
      <c r="I46" s="7" t="s">
        <v>0</v>
      </c>
    </row>
    <row r="47" spans="1:9" ht="39" customHeight="1" x14ac:dyDescent="0.2">
      <c r="A47" s="33" t="s">
        <v>109</v>
      </c>
      <c r="B47" s="34" t="s">
        <v>108</v>
      </c>
      <c r="C47" s="32" t="s">
        <v>107</v>
      </c>
      <c r="D47" s="55"/>
      <c r="E47" s="21">
        <v>841</v>
      </c>
      <c r="F47" s="23">
        <f>E47*$I$1</f>
        <v>76127.319999999992</v>
      </c>
      <c r="G47" s="21">
        <f t="shared" si="3"/>
        <v>1093.3</v>
      </c>
      <c r="H47" s="98">
        <f>G47*$I$1</f>
        <v>98965.515999999989</v>
      </c>
      <c r="I47" s="7" t="s">
        <v>0</v>
      </c>
    </row>
    <row r="48" spans="1:9" ht="39" customHeight="1" x14ac:dyDescent="0.2">
      <c r="A48" s="25" t="s">
        <v>106</v>
      </c>
      <c r="B48" s="34" t="s">
        <v>105</v>
      </c>
      <c r="C48" s="32" t="s">
        <v>104</v>
      </c>
      <c r="D48" s="56"/>
      <c r="E48" s="21">
        <v>655</v>
      </c>
      <c r="F48" s="23">
        <f>E48*$I$1</f>
        <v>59290.6</v>
      </c>
      <c r="G48" s="21">
        <f t="shared" si="3"/>
        <v>851.5</v>
      </c>
      <c r="H48" s="98">
        <f>G48*$I$1</f>
        <v>77077.78</v>
      </c>
      <c r="I48" s="7" t="s">
        <v>0</v>
      </c>
    </row>
    <row r="49" spans="1:9" ht="66" customHeight="1" x14ac:dyDescent="0.2">
      <c r="A49" s="29" t="s">
        <v>103</v>
      </c>
      <c r="B49" s="34" t="s">
        <v>102</v>
      </c>
      <c r="C49" s="32" t="s">
        <v>101</v>
      </c>
      <c r="D49" s="60"/>
      <c r="E49" s="21">
        <v>520</v>
      </c>
      <c r="F49" s="23">
        <f>E49*$I$1</f>
        <v>47070.400000000001</v>
      </c>
      <c r="G49" s="21">
        <f t="shared" si="3"/>
        <v>676</v>
      </c>
      <c r="H49" s="98">
        <f>G49*$I$1</f>
        <v>61191.519999999997</v>
      </c>
      <c r="I49" s="7" t="s">
        <v>0</v>
      </c>
    </row>
    <row r="50" spans="1:9" ht="66" customHeight="1" x14ac:dyDescent="0.2">
      <c r="A50" s="29" t="s">
        <v>100</v>
      </c>
      <c r="B50" s="34" t="s">
        <v>99</v>
      </c>
      <c r="C50" s="32" t="s">
        <v>98</v>
      </c>
      <c r="D50" s="56"/>
      <c r="E50" s="21">
        <v>521</v>
      </c>
      <c r="F50" s="23">
        <f>E50*$I$1</f>
        <v>47160.92</v>
      </c>
      <c r="G50" s="21">
        <f t="shared" si="3"/>
        <v>677.30000000000007</v>
      </c>
      <c r="H50" s="98">
        <f>G50*$I$1</f>
        <v>61309.196000000004</v>
      </c>
      <c r="I50" s="7" t="s">
        <v>0</v>
      </c>
    </row>
    <row r="51" spans="1:9" ht="21" customHeight="1" x14ac:dyDescent="0.2">
      <c r="A51" s="65" t="s">
        <v>97</v>
      </c>
      <c r="B51" s="66"/>
      <c r="C51" s="66"/>
      <c r="D51" s="66"/>
      <c r="E51" s="66"/>
      <c r="F51" s="66"/>
      <c r="G51" s="66"/>
      <c r="H51" s="67"/>
      <c r="I51" s="7"/>
    </row>
    <row r="52" spans="1:9" ht="91.5" customHeight="1" x14ac:dyDescent="0.2">
      <c r="A52" s="33" t="s">
        <v>96</v>
      </c>
      <c r="B52" s="28" t="s">
        <v>95</v>
      </c>
      <c r="C52" s="32" t="s">
        <v>94</v>
      </c>
      <c r="D52" s="24"/>
      <c r="E52" s="21">
        <v>600</v>
      </c>
      <c r="F52" s="23">
        <f>E52*I1</f>
        <v>54312</v>
      </c>
      <c r="G52" s="21">
        <f>E52*1.3</f>
        <v>780</v>
      </c>
      <c r="H52" s="98">
        <f>G52*I1</f>
        <v>70605.599999999991</v>
      </c>
      <c r="I52" s="7" t="s">
        <v>0</v>
      </c>
    </row>
    <row r="53" spans="1:9" ht="99" customHeight="1" x14ac:dyDescent="0.2">
      <c r="A53" s="33" t="s">
        <v>93</v>
      </c>
      <c r="B53" s="28" t="s">
        <v>92</v>
      </c>
      <c r="C53" s="32" t="s">
        <v>91</v>
      </c>
      <c r="D53" s="24"/>
      <c r="E53" s="21">
        <v>584</v>
      </c>
      <c r="F53" s="23">
        <f>E53*I1</f>
        <v>52863.68</v>
      </c>
      <c r="G53" s="21">
        <f>E53*1.3</f>
        <v>759.2</v>
      </c>
      <c r="H53" s="98">
        <f>G53*I1</f>
        <v>68722.784</v>
      </c>
      <c r="I53" s="7" t="s">
        <v>0</v>
      </c>
    </row>
    <row r="54" spans="1:9" ht="21" customHeight="1" x14ac:dyDescent="0.2">
      <c r="A54" s="65" t="s">
        <v>90</v>
      </c>
      <c r="B54" s="66"/>
      <c r="C54" s="66"/>
      <c r="D54" s="66"/>
      <c r="E54" s="66"/>
      <c r="F54" s="66"/>
      <c r="G54" s="66"/>
      <c r="H54" s="67"/>
      <c r="I54" s="7"/>
    </row>
    <row r="55" spans="1:9" ht="92.25" customHeight="1" x14ac:dyDescent="0.2">
      <c r="A55" s="29" t="s">
        <v>89</v>
      </c>
      <c r="B55" s="31" t="s">
        <v>88</v>
      </c>
      <c r="C55" s="32" t="s">
        <v>87</v>
      </c>
      <c r="D55" s="35"/>
      <c r="E55" s="21">
        <v>200</v>
      </c>
      <c r="F55" s="23">
        <f>E55*$I$1</f>
        <v>18104</v>
      </c>
      <c r="G55" s="21">
        <f>E55*1.3</f>
        <v>260</v>
      </c>
      <c r="H55" s="98">
        <f>G55*$I$1</f>
        <v>23535.200000000001</v>
      </c>
      <c r="I55" s="7" t="s">
        <v>0</v>
      </c>
    </row>
    <row r="56" spans="1:9" ht="22.5" customHeight="1" x14ac:dyDescent="0.2">
      <c r="A56" s="65" t="s">
        <v>86</v>
      </c>
      <c r="B56" s="66"/>
      <c r="C56" s="66"/>
      <c r="D56" s="66"/>
      <c r="E56" s="66"/>
      <c r="F56" s="66"/>
      <c r="G56" s="66"/>
      <c r="H56" s="67"/>
      <c r="I56" s="7"/>
    </row>
    <row r="57" spans="1:9" ht="66" customHeight="1" x14ac:dyDescent="0.2">
      <c r="A57" s="29" t="s">
        <v>85</v>
      </c>
      <c r="B57" s="34" t="s">
        <v>84</v>
      </c>
      <c r="C57" s="32" t="s">
        <v>83</v>
      </c>
      <c r="D57" s="60"/>
      <c r="E57" s="21">
        <v>445</v>
      </c>
      <c r="F57" s="23">
        <f>E57*$I$1</f>
        <v>40281.4</v>
      </c>
      <c r="G57" s="21">
        <f t="shared" ref="G57:G63" si="4">E57*1.3</f>
        <v>578.5</v>
      </c>
      <c r="H57" s="98">
        <f>G57*$I$1</f>
        <v>52365.82</v>
      </c>
      <c r="I57" s="7" t="s">
        <v>0</v>
      </c>
    </row>
    <row r="58" spans="1:9" ht="66" customHeight="1" x14ac:dyDescent="0.2">
      <c r="A58" s="29" t="s">
        <v>82</v>
      </c>
      <c r="B58" s="34" t="s">
        <v>81</v>
      </c>
      <c r="C58" s="32" t="s">
        <v>80</v>
      </c>
      <c r="D58" s="56"/>
      <c r="E58" s="21">
        <v>445</v>
      </c>
      <c r="F58" s="23">
        <f>E58*$I$1</f>
        <v>40281.4</v>
      </c>
      <c r="G58" s="21">
        <f t="shared" si="4"/>
        <v>578.5</v>
      </c>
      <c r="H58" s="98">
        <f>G58*$I$1</f>
        <v>52365.82</v>
      </c>
      <c r="I58" s="7" t="s">
        <v>0</v>
      </c>
    </row>
    <row r="59" spans="1:9" ht="42.75" customHeight="1" x14ac:dyDescent="0.2">
      <c r="A59" s="29" t="s">
        <v>79</v>
      </c>
      <c r="B59" s="34" t="s">
        <v>78</v>
      </c>
      <c r="C59" s="32" t="s">
        <v>77</v>
      </c>
      <c r="D59" s="60"/>
      <c r="E59" s="21">
        <v>766</v>
      </c>
      <c r="F59" s="23">
        <f>E59*$I$1</f>
        <v>69338.319999999992</v>
      </c>
      <c r="G59" s="21">
        <f t="shared" si="4"/>
        <v>995.80000000000007</v>
      </c>
      <c r="H59" s="98">
        <f>G59*$I$1</f>
        <v>90139.816000000006</v>
      </c>
      <c r="I59" s="7" t="s">
        <v>0</v>
      </c>
    </row>
    <row r="60" spans="1:9" ht="42.75" customHeight="1" x14ac:dyDescent="0.2">
      <c r="A60" s="29" t="s">
        <v>76</v>
      </c>
      <c r="B60" s="34" t="s">
        <v>75</v>
      </c>
      <c r="C60" s="32" t="s">
        <v>74</v>
      </c>
      <c r="D60" s="55"/>
      <c r="E60" s="21">
        <v>808</v>
      </c>
      <c r="F60" s="23">
        <f>E60*$I$1</f>
        <v>73140.160000000003</v>
      </c>
      <c r="G60" s="21">
        <f t="shared" si="4"/>
        <v>1050.4000000000001</v>
      </c>
      <c r="H60" s="98">
        <f>G60*$I$1</f>
        <v>95082.207999999999</v>
      </c>
      <c r="I60" s="7" t="s">
        <v>0</v>
      </c>
    </row>
    <row r="61" spans="1:9" ht="42.75" customHeight="1" x14ac:dyDescent="0.2">
      <c r="A61" s="29" t="s">
        <v>73</v>
      </c>
      <c r="B61" s="34" t="s">
        <v>72</v>
      </c>
      <c r="C61" s="32" t="s">
        <v>71</v>
      </c>
      <c r="D61" s="55"/>
      <c r="E61" s="21">
        <v>937</v>
      </c>
      <c r="F61" s="23">
        <f>E61*$I$1</f>
        <v>84817.239999999991</v>
      </c>
      <c r="G61" s="21">
        <f t="shared" si="4"/>
        <v>1218.1000000000001</v>
      </c>
      <c r="H61" s="98">
        <f>G61*$I$1</f>
        <v>110262.41200000001</v>
      </c>
      <c r="I61" s="7" t="s">
        <v>0</v>
      </c>
    </row>
    <row r="62" spans="1:9" ht="42.75" customHeight="1" x14ac:dyDescent="0.2">
      <c r="A62" s="33" t="s">
        <v>70</v>
      </c>
      <c r="B62" s="28" t="s">
        <v>69</v>
      </c>
      <c r="C62" s="32" t="s">
        <v>68</v>
      </c>
      <c r="D62" s="55"/>
      <c r="E62" s="21">
        <v>937</v>
      </c>
      <c r="F62" s="23">
        <f>E62*$I$1</f>
        <v>84817.239999999991</v>
      </c>
      <c r="G62" s="21">
        <f t="shared" si="4"/>
        <v>1218.1000000000001</v>
      </c>
      <c r="H62" s="98">
        <f>G62*$I$1</f>
        <v>110262.41200000001</v>
      </c>
      <c r="I62" s="7" t="s">
        <v>0</v>
      </c>
    </row>
    <row r="63" spans="1:9" ht="42.75" customHeight="1" x14ac:dyDescent="0.2">
      <c r="A63" s="33" t="s">
        <v>67</v>
      </c>
      <c r="B63" s="28" t="s">
        <v>66</v>
      </c>
      <c r="C63" s="32" t="s">
        <v>65</v>
      </c>
      <c r="D63" s="56"/>
      <c r="E63" s="21">
        <v>1064</v>
      </c>
      <c r="F63" s="23">
        <f>E63*$I$1</f>
        <v>96313.279999999999</v>
      </c>
      <c r="G63" s="21">
        <f t="shared" si="4"/>
        <v>1383.2</v>
      </c>
      <c r="H63" s="98">
        <f>G63*$I$1</f>
        <v>125207.264</v>
      </c>
      <c r="I63" s="7" t="s">
        <v>0</v>
      </c>
    </row>
    <row r="64" spans="1:9" ht="21.75" customHeight="1" x14ac:dyDescent="0.2">
      <c r="A64" s="93" t="s">
        <v>64</v>
      </c>
      <c r="B64" s="94"/>
      <c r="C64" s="94"/>
      <c r="D64" s="94"/>
      <c r="E64" s="94"/>
      <c r="F64" s="94"/>
      <c r="G64" s="94"/>
      <c r="H64" s="95"/>
      <c r="I64" s="7"/>
    </row>
    <row r="65" spans="1:11" ht="96.75" customHeight="1" x14ac:dyDescent="0.2">
      <c r="A65" s="29" t="s">
        <v>63</v>
      </c>
      <c r="B65" s="31" t="s">
        <v>63</v>
      </c>
      <c r="C65" s="27" t="s">
        <v>62</v>
      </c>
      <c r="D65" s="31"/>
      <c r="E65" s="21">
        <v>52.54</v>
      </c>
      <c r="F65" s="23">
        <f>E65*$I$1</f>
        <v>4755.9207999999999</v>
      </c>
      <c r="G65" s="21">
        <f t="shared" ref="G65:G70" si="5">E65*1.3</f>
        <v>68.302000000000007</v>
      </c>
      <c r="H65" s="98">
        <f>G65*$I$1</f>
        <v>6182.69704</v>
      </c>
      <c r="I65" s="7"/>
    </row>
    <row r="66" spans="1:11" ht="96.75" customHeight="1" x14ac:dyDescent="0.2">
      <c r="A66" s="29" t="s">
        <v>61</v>
      </c>
      <c r="B66" s="31" t="s">
        <v>60</v>
      </c>
      <c r="C66" s="27" t="s">
        <v>59</v>
      </c>
      <c r="D66" s="30"/>
      <c r="E66" s="45">
        <v>82.8</v>
      </c>
      <c r="F66" s="23"/>
      <c r="G66" s="45">
        <f t="shared" si="5"/>
        <v>107.64</v>
      </c>
      <c r="H66" s="98">
        <f>G66*$I$1</f>
        <v>9743.5727999999999</v>
      </c>
      <c r="I66" s="7"/>
    </row>
    <row r="67" spans="1:11" ht="96.75" customHeight="1" x14ac:dyDescent="0.2">
      <c r="A67" s="29" t="s">
        <v>58</v>
      </c>
      <c r="B67" s="31" t="s">
        <v>58</v>
      </c>
      <c r="C67" s="27" t="s">
        <v>57</v>
      </c>
      <c r="D67" s="30"/>
      <c r="E67" s="21">
        <v>594.35</v>
      </c>
      <c r="F67" s="23">
        <f>E67*$I$1</f>
        <v>53800.561999999998</v>
      </c>
      <c r="G67" s="21">
        <f t="shared" si="5"/>
        <v>772.65500000000009</v>
      </c>
      <c r="H67" s="98">
        <f>G67*$I$1</f>
        <v>69940.73060000001</v>
      </c>
      <c r="I67" s="7"/>
    </row>
    <row r="68" spans="1:11" ht="96.75" customHeight="1" x14ac:dyDescent="0.2">
      <c r="A68" s="29" t="s">
        <v>56</v>
      </c>
      <c r="B68" s="31" t="s">
        <v>56</v>
      </c>
      <c r="C68" s="27" t="s">
        <v>55</v>
      </c>
      <c r="D68" s="30"/>
      <c r="E68" s="21">
        <v>263.66000000000003</v>
      </c>
      <c r="F68" s="23">
        <f>E68*$I$1</f>
        <v>23866.503200000003</v>
      </c>
      <c r="G68" s="21">
        <f t="shared" si="5"/>
        <v>342.75800000000004</v>
      </c>
      <c r="H68" s="98">
        <f>G68*$I$1</f>
        <v>31026.454160000001</v>
      </c>
      <c r="I68" s="7"/>
    </row>
    <row r="69" spans="1:11" ht="96.75" customHeight="1" x14ac:dyDescent="0.2">
      <c r="A69" s="29" t="s">
        <v>54</v>
      </c>
      <c r="B69" s="28" t="s">
        <v>53</v>
      </c>
      <c r="C69" s="27" t="s">
        <v>52</v>
      </c>
      <c r="D69" s="26"/>
      <c r="E69" s="21">
        <v>81.5</v>
      </c>
      <c r="F69" s="23">
        <f>E69*$I$1</f>
        <v>7377.38</v>
      </c>
      <c r="G69" s="21">
        <f t="shared" si="5"/>
        <v>105.95</v>
      </c>
      <c r="H69" s="98">
        <f>G69*$I$1</f>
        <v>9590.5939999999991</v>
      </c>
      <c r="I69" s="7" t="s">
        <v>0</v>
      </c>
    </row>
    <row r="70" spans="1:11" ht="96.75" customHeight="1" x14ac:dyDescent="0.2">
      <c r="A70" s="29" t="s">
        <v>51</v>
      </c>
      <c r="B70" s="28" t="s">
        <v>50</v>
      </c>
      <c r="C70" s="27" t="s">
        <v>49</v>
      </c>
      <c r="D70" s="26"/>
      <c r="E70" s="21">
        <v>25.7</v>
      </c>
      <c r="F70" s="23">
        <f>E70*$I$1</f>
        <v>2326.364</v>
      </c>
      <c r="G70" s="21">
        <f t="shared" si="5"/>
        <v>33.410000000000004</v>
      </c>
      <c r="H70" s="98">
        <f>G70*$I$1</f>
        <v>3024.2732000000001</v>
      </c>
      <c r="I70" s="7"/>
    </row>
    <row r="71" spans="1:11" ht="20.100000000000001" customHeight="1" x14ac:dyDescent="0.3">
      <c r="A71" s="52" t="s">
        <v>48</v>
      </c>
      <c r="B71" s="53"/>
      <c r="C71" s="53"/>
      <c r="D71" s="53"/>
      <c r="E71" s="53"/>
      <c r="F71" s="53"/>
      <c r="G71" s="53"/>
      <c r="H71" s="54"/>
      <c r="I71" s="7"/>
    </row>
    <row r="72" spans="1:11" ht="96" customHeight="1" x14ac:dyDescent="0.2">
      <c r="A72" s="25">
        <v>832402080</v>
      </c>
      <c r="B72" s="91" t="s">
        <v>47</v>
      </c>
      <c r="C72" s="92"/>
      <c r="D72" s="24"/>
      <c r="E72" s="22">
        <v>26.63</v>
      </c>
      <c r="F72" s="23">
        <f>E72*[1]Оглавление!F2</f>
        <v>2006.5704999999998</v>
      </c>
      <c r="G72" s="22">
        <f t="shared" ref="G72:G77" si="6">E72*1.5</f>
        <v>39.945</v>
      </c>
      <c r="H72" s="98">
        <f>G72*[1]Оглавление!F2</f>
        <v>3009.8557499999997</v>
      </c>
      <c r="I72" s="17"/>
    </row>
    <row r="73" spans="1:11" ht="96.75" customHeight="1" x14ac:dyDescent="0.25">
      <c r="A73" s="18" t="s">
        <v>46</v>
      </c>
      <c r="B73" s="63" t="s">
        <v>45</v>
      </c>
      <c r="C73" s="64"/>
      <c r="D73" s="19"/>
      <c r="E73" s="8">
        <v>38.97</v>
      </c>
      <c r="F73" s="9">
        <f>E73*$I$1</f>
        <v>3527.5643999999998</v>
      </c>
      <c r="G73" s="21">
        <f t="shared" si="6"/>
        <v>58.454999999999998</v>
      </c>
      <c r="H73" s="99">
        <f>G73*$I$1</f>
        <v>5291.3465999999999</v>
      </c>
      <c r="I73" s="7"/>
    </row>
    <row r="74" spans="1:11" ht="96.75" customHeight="1" x14ac:dyDescent="0.25">
      <c r="A74" s="18" t="s">
        <v>44</v>
      </c>
      <c r="B74" s="63" t="s">
        <v>43</v>
      </c>
      <c r="C74" s="64"/>
      <c r="D74" s="19"/>
      <c r="E74" s="8">
        <v>50.22</v>
      </c>
      <c r="F74" s="9">
        <f>E74*$I$1</f>
        <v>4545.9143999999997</v>
      </c>
      <c r="G74" s="21">
        <f t="shared" si="6"/>
        <v>75.33</v>
      </c>
      <c r="H74" s="99">
        <f>G74*$I$1</f>
        <v>6818.8715999999995</v>
      </c>
      <c r="I74" s="7"/>
    </row>
    <row r="75" spans="1:11" ht="96.75" customHeight="1" x14ac:dyDescent="0.25">
      <c r="A75" s="18" t="s">
        <v>42</v>
      </c>
      <c r="B75" s="63" t="s">
        <v>41</v>
      </c>
      <c r="C75" s="64"/>
      <c r="D75" s="19"/>
      <c r="E75" s="8">
        <v>34.11</v>
      </c>
      <c r="F75" s="9">
        <f>E75*$I$1</f>
        <v>3087.6371999999997</v>
      </c>
      <c r="G75" s="21">
        <f t="shared" si="6"/>
        <v>51.164999999999999</v>
      </c>
      <c r="H75" s="99">
        <f>G75*$I$1</f>
        <v>4631.4557999999997</v>
      </c>
      <c r="I75" s="7"/>
    </row>
    <row r="76" spans="1:11" ht="96.75" customHeight="1" x14ac:dyDescent="0.25">
      <c r="A76" s="18" t="s">
        <v>40</v>
      </c>
      <c r="B76" s="63" t="s">
        <v>39</v>
      </c>
      <c r="C76" s="64"/>
      <c r="D76" s="19"/>
      <c r="E76" s="8">
        <v>42.5715</v>
      </c>
      <c r="F76" s="9">
        <f>E76*$I$1</f>
        <v>3853.5721799999997</v>
      </c>
      <c r="G76" s="21">
        <f t="shared" si="6"/>
        <v>63.857250000000001</v>
      </c>
      <c r="H76" s="99">
        <f>G76*$I$1</f>
        <v>5780.3582699999997</v>
      </c>
      <c r="I76" s="7"/>
    </row>
    <row r="77" spans="1:11" ht="96.75" customHeight="1" x14ac:dyDescent="0.25">
      <c r="A77" s="18" t="s">
        <v>38</v>
      </c>
      <c r="B77" s="63" t="s">
        <v>37</v>
      </c>
      <c r="C77" s="64"/>
      <c r="D77" s="19"/>
      <c r="E77" s="8">
        <v>62.62</v>
      </c>
      <c r="F77" s="9">
        <f>E77*$I$1</f>
        <v>5668.3623999999991</v>
      </c>
      <c r="G77" s="21">
        <f t="shared" si="6"/>
        <v>93.929999999999993</v>
      </c>
      <c r="H77" s="99">
        <f>G77*$I$1</f>
        <v>8502.5435999999991</v>
      </c>
      <c r="I77" s="7"/>
    </row>
    <row r="78" spans="1:11" ht="20.100000000000001" customHeight="1" x14ac:dyDescent="0.3">
      <c r="A78" s="52" t="s">
        <v>36</v>
      </c>
      <c r="B78" s="53"/>
      <c r="C78" s="53"/>
      <c r="D78" s="53"/>
      <c r="E78" s="53"/>
      <c r="F78" s="53"/>
      <c r="G78" s="53"/>
      <c r="H78" s="54"/>
    </row>
    <row r="79" spans="1:11" s="2" customFormat="1" ht="28.5" customHeight="1" x14ac:dyDescent="0.25">
      <c r="A79" s="18" t="s">
        <v>35</v>
      </c>
      <c r="B79" s="63" t="s">
        <v>34</v>
      </c>
      <c r="C79" s="64"/>
      <c r="D79" s="61"/>
      <c r="E79" s="8">
        <v>13.24</v>
      </c>
      <c r="F79" s="9">
        <f>E79*$I$1</f>
        <v>1198.4848</v>
      </c>
      <c r="G79" s="8">
        <f t="shared" ref="G79:G93" si="7">E79*1.5</f>
        <v>19.86</v>
      </c>
      <c r="H79" s="99">
        <f>G79*$I$1</f>
        <v>1797.7271999999998</v>
      </c>
      <c r="J79" s="4"/>
      <c r="K79" s="3"/>
    </row>
    <row r="80" spans="1:11" s="2" customFormat="1" ht="25.5" customHeight="1" x14ac:dyDescent="0.25">
      <c r="A80" s="18" t="s">
        <v>33</v>
      </c>
      <c r="B80" s="63" t="s">
        <v>32</v>
      </c>
      <c r="C80" s="64"/>
      <c r="D80" s="62"/>
      <c r="E80" s="8">
        <v>12.88</v>
      </c>
      <c r="F80" s="9">
        <f>E80*$I$1</f>
        <v>1165.8976</v>
      </c>
      <c r="G80" s="8">
        <f t="shared" si="7"/>
        <v>19.32</v>
      </c>
      <c r="H80" s="99">
        <f>G80*$I$1</f>
        <v>1748.8463999999999</v>
      </c>
      <c r="I80" s="7"/>
      <c r="J80" s="4"/>
      <c r="K80" s="3"/>
    </row>
    <row r="81" spans="1:11" s="2" customFormat="1" ht="26.25" customHeight="1" x14ac:dyDescent="0.25">
      <c r="A81" s="18" t="s">
        <v>31</v>
      </c>
      <c r="B81" s="63" t="s">
        <v>30</v>
      </c>
      <c r="C81" s="64"/>
      <c r="D81" s="50"/>
      <c r="E81" s="8">
        <v>15.4</v>
      </c>
      <c r="F81" s="9">
        <f>E81*$I$1</f>
        <v>1394.008</v>
      </c>
      <c r="G81" s="8">
        <f t="shared" si="7"/>
        <v>23.1</v>
      </c>
      <c r="H81" s="99">
        <f>G81*$I$1</f>
        <v>2091.0120000000002</v>
      </c>
      <c r="J81" s="4"/>
      <c r="K81" s="3"/>
    </row>
    <row r="82" spans="1:11" s="2" customFormat="1" ht="25.5" customHeight="1" x14ac:dyDescent="0.25">
      <c r="A82" s="18" t="s">
        <v>29</v>
      </c>
      <c r="B82" s="63" t="s">
        <v>28</v>
      </c>
      <c r="C82" s="64"/>
      <c r="D82" s="51"/>
      <c r="E82" s="8">
        <v>15.25</v>
      </c>
      <c r="F82" s="9">
        <f>E82*$I$1</f>
        <v>1380.4299999999998</v>
      </c>
      <c r="G82" s="8">
        <f t="shared" si="7"/>
        <v>22.875</v>
      </c>
      <c r="H82" s="99">
        <f>G82*$I$1</f>
        <v>2070.645</v>
      </c>
      <c r="I82" s="7"/>
      <c r="J82" s="4"/>
      <c r="K82" s="3"/>
    </row>
    <row r="83" spans="1:11" ht="60" customHeight="1" x14ac:dyDescent="0.25">
      <c r="A83" s="16">
        <v>34008801</v>
      </c>
      <c r="B83" s="47" t="s">
        <v>27</v>
      </c>
      <c r="C83" s="48"/>
      <c r="D83" s="15"/>
      <c r="E83" s="14">
        <v>23.41</v>
      </c>
      <c r="F83" s="13">
        <f>E83*$I$1</f>
        <v>2119.0731999999998</v>
      </c>
      <c r="G83" s="8">
        <f t="shared" si="7"/>
        <v>35.115000000000002</v>
      </c>
      <c r="H83" s="97">
        <f>G83*$I$1</f>
        <v>3178.6098000000002</v>
      </c>
      <c r="I83" s="12"/>
    </row>
    <row r="84" spans="1:11" ht="60" customHeight="1" x14ac:dyDescent="0.25">
      <c r="A84" s="16">
        <v>34006901</v>
      </c>
      <c r="B84" s="47" t="s">
        <v>26</v>
      </c>
      <c r="C84" s="48"/>
      <c r="D84" s="15"/>
      <c r="E84" s="14">
        <v>31.38</v>
      </c>
      <c r="F84" s="13">
        <f>E84*$I$1</f>
        <v>2840.5175999999997</v>
      </c>
      <c r="G84" s="8">
        <f t="shared" si="7"/>
        <v>47.07</v>
      </c>
      <c r="H84" s="97">
        <f>G84*$I$1</f>
        <v>4260.7763999999997</v>
      </c>
      <c r="I84" s="12"/>
    </row>
    <row r="85" spans="1:11" s="2" customFormat="1" ht="47.25" customHeight="1" x14ac:dyDescent="0.25">
      <c r="A85" s="11">
        <v>34027401</v>
      </c>
      <c r="B85" s="49" t="s">
        <v>25</v>
      </c>
      <c r="C85" s="49"/>
      <c r="D85" s="10"/>
      <c r="E85" s="8">
        <v>28.66</v>
      </c>
      <c r="F85" s="9">
        <f>E85*$I$1</f>
        <v>2594.3031999999998</v>
      </c>
      <c r="G85" s="8">
        <f t="shared" si="7"/>
        <v>42.99</v>
      </c>
      <c r="H85" s="99">
        <f>G85*$I$1</f>
        <v>3891.4548</v>
      </c>
      <c r="J85" s="4"/>
      <c r="K85" s="3"/>
    </row>
    <row r="86" spans="1:11" s="2" customFormat="1" ht="59.25" customHeight="1" x14ac:dyDescent="0.25">
      <c r="A86" s="11">
        <v>34028501</v>
      </c>
      <c r="B86" s="49" t="s">
        <v>24</v>
      </c>
      <c r="C86" s="49"/>
      <c r="D86" s="10"/>
      <c r="E86" s="8">
        <v>32.56</v>
      </c>
      <c r="F86" s="9">
        <f>E86*$I$1</f>
        <v>2947.3312000000001</v>
      </c>
      <c r="G86" s="8">
        <f t="shared" si="7"/>
        <v>48.84</v>
      </c>
      <c r="H86" s="99">
        <f>G86*$I$1</f>
        <v>4420.9967999999999</v>
      </c>
      <c r="J86" s="4"/>
      <c r="K86" s="3"/>
    </row>
    <row r="87" spans="1:11" ht="60" customHeight="1" x14ac:dyDescent="0.25">
      <c r="A87" s="20" t="s">
        <v>23</v>
      </c>
      <c r="B87" s="46" t="s">
        <v>22</v>
      </c>
      <c r="C87" s="46"/>
      <c r="D87" s="15"/>
      <c r="E87" s="14">
        <v>9.19</v>
      </c>
      <c r="F87" s="13">
        <f>E87*$I$1</f>
        <v>831.87879999999996</v>
      </c>
      <c r="G87" s="8">
        <f t="shared" si="7"/>
        <v>13.785</v>
      </c>
      <c r="H87" s="97">
        <f>G87*$I$1</f>
        <v>1247.8181999999999</v>
      </c>
      <c r="I87" s="12"/>
    </row>
    <row r="88" spans="1:11" ht="60" customHeight="1" x14ac:dyDescent="0.25">
      <c r="A88" s="16">
        <v>34002301</v>
      </c>
      <c r="B88" s="46" t="s">
        <v>21</v>
      </c>
      <c r="C88" s="46"/>
      <c r="D88" s="15"/>
      <c r="E88" s="14">
        <v>8.0399999999999991</v>
      </c>
      <c r="F88" s="13">
        <f>E88*$I$1</f>
        <v>727.78079999999989</v>
      </c>
      <c r="G88" s="8">
        <f t="shared" si="7"/>
        <v>12.059999999999999</v>
      </c>
      <c r="H88" s="97">
        <f>G88*$I$1</f>
        <v>1091.6711999999998</v>
      </c>
      <c r="I88" s="12"/>
    </row>
    <row r="89" spans="1:11" ht="60" customHeight="1" x14ac:dyDescent="0.25">
      <c r="A89" s="16">
        <v>34013001</v>
      </c>
      <c r="B89" s="46" t="s">
        <v>20</v>
      </c>
      <c r="C89" s="46"/>
      <c r="D89" s="15"/>
      <c r="E89" s="14">
        <v>17.2912</v>
      </c>
      <c r="F89" s="13">
        <f>E89*$I$1</f>
        <v>1565.1994239999999</v>
      </c>
      <c r="G89" s="8">
        <f t="shared" si="7"/>
        <v>25.936799999999998</v>
      </c>
      <c r="H89" s="97">
        <f>G89*$I$1</f>
        <v>2347.7991359999996</v>
      </c>
      <c r="I89" s="12"/>
    </row>
    <row r="90" spans="1:11" ht="60" customHeight="1" x14ac:dyDescent="0.25">
      <c r="A90" s="16">
        <v>34002801</v>
      </c>
      <c r="B90" s="46" t="s">
        <v>19</v>
      </c>
      <c r="C90" s="46"/>
      <c r="D90" s="15"/>
      <c r="E90" s="14">
        <v>24.987399999999997</v>
      </c>
      <c r="F90" s="13">
        <f>E90*$I$1</f>
        <v>2261.8594479999997</v>
      </c>
      <c r="G90" s="8">
        <f t="shared" si="7"/>
        <v>37.481099999999998</v>
      </c>
      <c r="H90" s="97">
        <f>G90*$I$1</f>
        <v>3392.7891719999998</v>
      </c>
      <c r="I90" s="12"/>
    </row>
    <row r="91" spans="1:11" ht="82.5" customHeight="1" x14ac:dyDescent="0.25">
      <c r="A91" s="16">
        <v>34003701</v>
      </c>
      <c r="B91" s="47" t="s">
        <v>18</v>
      </c>
      <c r="C91" s="48"/>
      <c r="D91" s="15"/>
      <c r="E91" s="14">
        <v>10.94</v>
      </c>
      <c r="F91" s="13">
        <f>E91*$I$1</f>
        <v>990.28879999999992</v>
      </c>
      <c r="G91" s="8">
        <f t="shared" si="7"/>
        <v>16.41</v>
      </c>
      <c r="H91" s="97">
        <f>G91*$I$1</f>
        <v>1485.4331999999999</v>
      </c>
      <c r="I91" s="12"/>
    </row>
    <row r="92" spans="1:11" ht="82.5" customHeight="1" x14ac:dyDescent="0.25">
      <c r="A92" s="16">
        <v>34008301</v>
      </c>
      <c r="B92" s="47" t="s">
        <v>17</v>
      </c>
      <c r="C92" s="48"/>
      <c r="D92" s="15"/>
      <c r="E92" s="14">
        <v>6.98</v>
      </c>
      <c r="F92" s="13">
        <f>E92*$I$1</f>
        <v>631.82960000000003</v>
      </c>
      <c r="G92" s="8">
        <f t="shared" si="7"/>
        <v>10.47</v>
      </c>
      <c r="H92" s="97">
        <f>G92*$I$1</f>
        <v>947.74440000000004</v>
      </c>
      <c r="I92" s="12"/>
    </row>
    <row r="93" spans="1:11" ht="82.5" customHeight="1" x14ac:dyDescent="0.25">
      <c r="A93" s="16">
        <v>34019801</v>
      </c>
      <c r="B93" s="47" t="s">
        <v>16</v>
      </c>
      <c r="C93" s="48"/>
      <c r="D93" s="15"/>
      <c r="E93" s="14">
        <v>15.48</v>
      </c>
      <c r="F93" s="13">
        <f>E93*$I$1</f>
        <v>1401.2495999999999</v>
      </c>
      <c r="G93" s="8">
        <f t="shared" si="7"/>
        <v>23.22</v>
      </c>
      <c r="H93" s="97">
        <f>G93*$I$1</f>
        <v>2101.8743999999997</v>
      </c>
      <c r="I93" s="12"/>
    </row>
    <row r="94" spans="1:11" ht="82.5" customHeight="1" x14ac:dyDescent="0.25">
      <c r="A94" s="16">
        <v>34022601</v>
      </c>
      <c r="B94" s="47" t="s">
        <v>15</v>
      </c>
      <c r="C94" s="48"/>
      <c r="D94" s="15"/>
      <c r="E94" s="14">
        <v>17.72</v>
      </c>
      <c r="F94" s="13">
        <f>E94*$I$1</f>
        <v>1604.0143999999998</v>
      </c>
      <c r="G94" s="8">
        <f t="shared" ref="G94:G106" si="8">E94*1.5</f>
        <v>26.58</v>
      </c>
      <c r="H94" s="97">
        <f>G94*$I$1</f>
        <v>2406.0215999999996</v>
      </c>
      <c r="I94" s="12"/>
    </row>
    <row r="95" spans="1:11" ht="82.5" customHeight="1" x14ac:dyDescent="0.25">
      <c r="A95" s="16">
        <v>34028201</v>
      </c>
      <c r="B95" s="47" t="s">
        <v>14</v>
      </c>
      <c r="C95" s="48"/>
      <c r="D95" s="15"/>
      <c r="E95" s="14">
        <v>30.82</v>
      </c>
      <c r="F95" s="13">
        <f>E95*$I$1</f>
        <v>2789.8263999999999</v>
      </c>
      <c r="G95" s="8">
        <f t="shared" si="8"/>
        <v>46.230000000000004</v>
      </c>
      <c r="H95" s="97">
        <f>G95*$I$1</f>
        <v>4184.7395999999999</v>
      </c>
      <c r="I95" s="12"/>
    </row>
    <row r="96" spans="1:11" ht="85.5" customHeight="1" x14ac:dyDescent="0.25">
      <c r="A96" s="16">
        <v>34029901</v>
      </c>
      <c r="B96" s="47" t="s">
        <v>13</v>
      </c>
      <c r="C96" s="48"/>
      <c r="D96" s="15"/>
      <c r="E96" s="14">
        <v>93.1</v>
      </c>
      <c r="F96" s="13">
        <f>E96*$I$1</f>
        <v>8427.4119999999984</v>
      </c>
      <c r="G96" s="8">
        <f t="shared" si="8"/>
        <v>139.64999999999998</v>
      </c>
      <c r="H96" s="97">
        <f>G96*$I$1</f>
        <v>12641.117999999997</v>
      </c>
      <c r="I96" s="12"/>
    </row>
    <row r="97" spans="1:11" ht="85.5" customHeight="1" x14ac:dyDescent="0.25">
      <c r="A97" s="16">
        <v>34029701</v>
      </c>
      <c r="B97" s="47" t="s">
        <v>12</v>
      </c>
      <c r="C97" s="48"/>
      <c r="D97" s="15"/>
      <c r="E97" s="14">
        <v>11.66</v>
      </c>
      <c r="F97" s="13">
        <f>E97*$I$1</f>
        <v>1055.4631999999999</v>
      </c>
      <c r="G97" s="8">
        <f t="shared" si="8"/>
        <v>17.490000000000002</v>
      </c>
      <c r="H97" s="97">
        <f>G97*$I$1</f>
        <v>1583.1948000000002</v>
      </c>
      <c r="I97" s="12"/>
    </row>
    <row r="98" spans="1:11" ht="85.5" customHeight="1" x14ac:dyDescent="0.25">
      <c r="A98" s="16">
        <v>34030001</v>
      </c>
      <c r="B98" s="47" t="s">
        <v>11</v>
      </c>
      <c r="C98" s="48"/>
      <c r="D98" s="15"/>
      <c r="E98" s="14">
        <v>134.06</v>
      </c>
      <c r="F98" s="13">
        <f>E98*$I$1</f>
        <v>12135.111199999999</v>
      </c>
      <c r="G98" s="8">
        <f t="shared" si="8"/>
        <v>201.09</v>
      </c>
      <c r="H98" s="97">
        <f>G98*$I$1</f>
        <v>18202.666799999999</v>
      </c>
      <c r="I98" s="12"/>
    </row>
    <row r="99" spans="1:11" ht="85.5" customHeight="1" x14ac:dyDescent="0.25">
      <c r="A99" s="16">
        <v>34030101</v>
      </c>
      <c r="B99" s="47" t="s">
        <v>10</v>
      </c>
      <c r="C99" s="48"/>
      <c r="D99" s="15"/>
      <c r="E99" s="14">
        <v>140.4</v>
      </c>
      <c r="F99" s="13">
        <f>E99*$I$1</f>
        <v>12709.008</v>
      </c>
      <c r="G99" s="8">
        <f t="shared" si="8"/>
        <v>210.60000000000002</v>
      </c>
      <c r="H99" s="97">
        <f>G99*$I$1</f>
        <v>19063.512000000002</v>
      </c>
      <c r="I99" s="12"/>
    </row>
    <row r="100" spans="1:11" ht="60" customHeight="1" x14ac:dyDescent="0.25">
      <c r="A100" s="16">
        <v>34036901</v>
      </c>
      <c r="B100" s="47" t="s">
        <v>9</v>
      </c>
      <c r="C100" s="48"/>
      <c r="D100" s="15"/>
      <c r="E100" s="14">
        <v>82.58</v>
      </c>
      <c r="F100" s="13">
        <f>E100*$I$1</f>
        <v>7475.1415999999999</v>
      </c>
      <c r="G100" s="8">
        <f t="shared" si="8"/>
        <v>123.87</v>
      </c>
      <c r="H100" s="97">
        <f>G100*$I$1</f>
        <v>11212.7124</v>
      </c>
      <c r="I100" s="12"/>
    </row>
    <row r="101" spans="1:11" ht="60" customHeight="1" x14ac:dyDescent="0.25">
      <c r="A101" s="16">
        <v>34012301</v>
      </c>
      <c r="B101" s="46" t="s">
        <v>8</v>
      </c>
      <c r="C101" s="46"/>
      <c r="D101" s="15"/>
      <c r="E101" s="14">
        <v>20.0687</v>
      </c>
      <c r="F101" s="13">
        <f>E101*$I$1</f>
        <v>1816.6187239999999</v>
      </c>
      <c r="G101" s="8">
        <f t="shared" si="8"/>
        <v>30.10305</v>
      </c>
      <c r="H101" s="97">
        <f>G101*$I$1</f>
        <v>2724.9280859999999</v>
      </c>
      <c r="I101" s="12"/>
    </row>
    <row r="102" spans="1:11" ht="60" customHeight="1" x14ac:dyDescent="0.25">
      <c r="A102" s="20" t="s">
        <v>7</v>
      </c>
      <c r="B102" s="46" t="s">
        <v>6</v>
      </c>
      <c r="C102" s="46"/>
      <c r="D102" s="15"/>
      <c r="E102" s="14">
        <v>24.36</v>
      </c>
      <c r="F102" s="13">
        <f>E102*$I$1</f>
        <v>2205.0672</v>
      </c>
      <c r="G102" s="8">
        <f t="shared" si="8"/>
        <v>36.54</v>
      </c>
      <c r="H102" s="97">
        <f>G102*$I$1</f>
        <v>3307.6007999999997</v>
      </c>
    </row>
    <row r="103" spans="1:11" ht="60" customHeight="1" x14ac:dyDescent="0.25">
      <c r="A103" s="20" t="s">
        <v>5</v>
      </c>
      <c r="B103" s="47" t="s">
        <v>4</v>
      </c>
      <c r="C103" s="48"/>
      <c r="D103" s="15"/>
      <c r="E103" s="14">
        <v>53.78</v>
      </c>
      <c r="F103" s="13">
        <f>E103*$I$1</f>
        <v>4868.1656000000003</v>
      </c>
      <c r="G103" s="8">
        <f t="shared" si="8"/>
        <v>80.67</v>
      </c>
      <c r="H103" s="97">
        <f>G103*$I$1</f>
        <v>7302.2483999999995</v>
      </c>
      <c r="I103" s="12"/>
    </row>
    <row r="104" spans="1:11" s="2" customFormat="1" ht="58.5" customHeight="1" x14ac:dyDescent="0.25">
      <c r="A104" s="11">
        <v>34026901</v>
      </c>
      <c r="B104" s="49" t="s">
        <v>3</v>
      </c>
      <c r="C104" s="49"/>
      <c r="D104" s="10"/>
      <c r="E104" s="8">
        <v>26.54</v>
      </c>
      <c r="F104" s="9">
        <f>E104*$I$1</f>
        <v>2402.4007999999999</v>
      </c>
      <c r="G104" s="8">
        <f t="shared" si="8"/>
        <v>39.81</v>
      </c>
      <c r="H104" s="99">
        <f>G104*$I$1</f>
        <v>3603.6012000000001</v>
      </c>
      <c r="J104" s="4"/>
      <c r="K104" s="3"/>
    </row>
    <row r="105" spans="1:11" ht="60" customHeight="1" x14ac:dyDescent="0.25">
      <c r="A105" s="16">
        <v>34013701</v>
      </c>
      <c r="B105" s="46" t="s">
        <v>2</v>
      </c>
      <c r="C105" s="46"/>
      <c r="D105" s="15"/>
      <c r="E105" s="14">
        <v>36.979999999999997</v>
      </c>
      <c r="F105" s="13">
        <f>E105*$I$1</f>
        <v>3347.4295999999995</v>
      </c>
      <c r="G105" s="8">
        <f t="shared" si="8"/>
        <v>55.47</v>
      </c>
      <c r="H105" s="97">
        <f>G105*$I$1</f>
        <v>5021.1443999999992</v>
      </c>
      <c r="I105" s="12"/>
    </row>
    <row r="106" spans="1:11" ht="70.5" customHeight="1" x14ac:dyDescent="0.25">
      <c r="A106" s="16">
        <v>34035401</v>
      </c>
      <c r="B106" s="47" t="s">
        <v>1</v>
      </c>
      <c r="C106" s="48"/>
      <c r="D106" s="15"/>
      <c r="E106" s="14">
        <v>25.92</v>
      </c>
      <c r="F106" s="13">
        <f>E106*$I$1</f>
        <v>2346.2784000000001</v>
      </c>
      <c r="G106" s="8">
        <f t="shared" si="8"/>
        <v>38.880000000000003</v>
      </c>
      <c r="H106" s="97">
        <f>G106*$I$1</f>
        <v>3519.4176000000002</v>
      </c>
      <c r="I106" s="12"/>
    </row>
    <row r="107" spans="1:11" s="2" customFormat="1" x14ac:dyDescent="0.2">
      <c r="E107" s="6"/>
      <c r="F107" s="6"/>
      <c r="H107" s="100"/>
      <c r="J107" s="4"/>
      <c r="K107" s="3"/>
    </row>
    <row r="108" spans="1:11" s="2" customFormat="1" x14ac:dyDescent="0.2">
      <c r="E108" s="6"/>
      <c r="F108" s="6"/>
      <c r="H108" s="100"/>
      <c r="J108" s="4"/>
      <c r="K108" s="3"/>
    </row>
    <row r="109" spans="1:11" s="2" customFormat="1" x14ac:dyDescent="0.2">
      <c r="E109" s="6"/>
      <c r="F109" s="6"/>
      <c r="H109" s="100"/>
      <c r="J109" s="4"/>
      <c r="K109" s="3"/>
    </row>
    <row r="110" spans="1:11" s="2" customFormat="1" x14ac:dyDescent="0.2">
      <c r="E110" s="6"/>
      <c r="F110" s="6"/>
      <c r="H110" s="100"/>
      <c r="J110" s="4"/>
      <c r="K110" s="3"/>
    </row>
    <row r="111" spans="1:11" s="2" customFormat="1" x14ac:dyDescent="0.2">
      <c r="E111" s="6"/>
      <c r="F111" s="6"/>
      <c r="H111" s="100"/>
      <c r="J111" s="4"/>
      <c r="K111" s="3"/>
    </row>
    <row r="112" spans="1:11" s="2" customFormat="1" x14ac:dyDescent="0.2">
      <c r="E112" s="6"/>
      <c r="F112" s="6"/>
      <c r="H112" s="100"/>
      <c r="J112" s="4"/>
      <c r="K112" s="3"/>
    </row>
    <row r="113" spans="5:11" s="2" customFormat="1" x14ac:dyDescent="0.2">
      <c r="E113" s="6"/>
      <c r="F113" s="6"/>
      <c r="H113" s="100"/>
      <c r="J113" s="4"/>
      <c r="K113" s="3"/>
    </row>
    <row r="114" spans="5:11" s="2" customFormat="1" x14ac:dyDescent="0.2">
      <c r="E114" s="6"/>
      <c r="F114" s="6"/>
      <c r="H114" s="100"/>
      <c r="J114" s="4"/>
      <c r="K114" s="3"/>
    </row>
    <row r="115" spans="5:11" s="2" customFormat="1" x14ac:dyDescent="0.2">
      <c r="E115" s="6"/>
      <c r="F115" s="6"/>
      <c r="H115" s="100"/>
      <c r="J115" s="4"/>
      <c r="K115" s="3"/>
    </row>
    <row r="116" spans="5:11" s="2" customFormat="1" x14ac:dyDescent="0.2">
      <c r="E116" s="6"/>
      <c r="F116" s="6"/>
      <c r="H116" s="100"/>
      <c r="J116" s="4"/>
      <c r="K116" s="3"/>
    </row>
    <row r="117" spans="5:11" s="2" customFormat="1" x14ac:dyDescent="0.2">
      <c r="E117" s="6"/>
      <c r="F117" s="6"/>
      <c r="H117" s="100"/>
      <c r="J117" s="4"/>
      <c r="K117" s="3"/>
    </row>
    <row r="118" spans="5:11" s="2" customFormat="1" x14ac:dyDescent="0.2">
      <c r="E118" s="6"/>
      <c r="F118" s="6"/>
      <c r="H118" s="100"/>
      <c r="J118" s="4"/>
      <c r="K118" s="3"/>
    </row>
    <row r="119" spans="5:11" s="2" customFormat="1" x14ac:dyDescent="0.2">
      <c r="E119" s="6"/>
      <c r="F119" s="6"/>
      <c r="H119" s="100"/>
      <c r="J119" s="4"/>
      <c r="K119" s="3"/>
    </row>
    <row r="120" spans="5:11" s="2" customFormat="1" x14ac:dyDescent="0.2">
      <c r="E120" s="6"/>
      <c r="F120" s="6"/>
      <c r="H120" s="100"/>
      <c r="J120" s="4"/>
      <c r="K120" s="3"/>
    </row>
    <row r="121" spans="5:11" s="2" customFormat="1" x14ac:dyDescent="0.2">
      <c r="E121" s="6"/>
      <c r="F121" s="6"/>
      <c r="H121" s="100"/>
      <c r="J121" s="4"/>
      <c r="K121" s="3"/>
    </row>
    <row r="122" spans="5:11" s="2" customFormat="1" x14ac:dyDescent="0.2">
      <c r="E122" s="6"/>
      <c r="F122" s="6"/>
      <c r="H122" s="100"/>
      <c r="J122" s="4"/>
      <c r="K122" s="3"/>
    </row>
    <row r="123" spans="5:11" s="2" customFormat="1" x14ac:dyDescent="0.2">
      <c r="E123" s="6"/>
      <c r="F123" s="6"/>
      <c r="H123" s="100"/>
      <c r="J123" s="4"/>
      <c r="K123" s="3"/>
    </row>
    <row r="124" spans="5:11" s="2" customFormat="1" x14ac:dyDescent="0.2">
      <c r="E124" s="6"/>
      <c r="F124" s="6"/>
      <c r="H124" s="100"/>
      <c r="J124" s="4"/>
      <c r="K124" s="3"/>
    </row>
    <row r="125" spans="5:11" s="2" customFormat="1" x14ac:dyDescent="0.2">
      <c r="E125" s="6"/>
      <c r="F125" s="6"/>
      <c r="H125" s="100"/>
      <c r="J125" s="4"/>
      <c r="K125" s="3"/>
    </row>
    <row r="126" spans="5:11" s="2" customFormat="1" x14ac:dyDescent="0.2">
      <c r="E126" s="6"/>
      <c r="F126" s="6"/>
      <c r="H126" s="100"/>
      <c r="J126" s="4"/>
      <c r="K126" s="3"/>
    </row>
    <row r="127" spans="5:11" s="2" customFormat="1" x14ac:dyDescent="0.2">
      <c r="E127" s="6"/>
      <c r="F127" s="6"/>
      <c r="H127" s="100"/>
      <c r="J127" s="4"/>
      <c r="K127" s="3"/>
    </row>
    <row r="128" spans="5:11" s="2" customFormat="1" x14ac:dyDescent="0.2">
      <c r="E128" s="6"/>
      <c r="F128" s="6"/>
      <c r="H128" s="100"/>
      <c r="J128" s="4"/>
      <c r="K128" s="3"/>
    </row>
    <row r="129" spans="5:11" s="2" customFormat="1" x14ac:dyDescent="0.2">
      <c r="E129" s="6"/>
      <c r="F129" s="6"/>
      <c r="H129" s="100"/>
      <c r="J129" s="4"/>
      <c r="K129" s="3"/>
    </row>
    <row r="130" spans="5:11" s="2" customFormat="1" x14ac:dyDescent="0.2">
      <c r="E130" s="6"/>
      <c r="F130" s="6"/>
      <c r="H130" s="100"/>
      <c r="J130" s="4"/>
      <c r="K130" s="3"/>
    </row>
    <row r="131" spans="5:11" s="2" customFormat="1" x14ac:dyDescent="0.2">
      <c r="E131" s="6"/>
      <c r="F131" s="6"/>
      <c r="H131" s="100"/>
      <c r="J131" s="4"/>
      <c r="K131" s="3"/>
    </row>
    <row r="132" spans="5:11" s="2" customFormat="1" x14ac:dyDescent="0.2">
      <c r="E132" s="6"/>
      <c r="F132" s="6"/>
      <c r="H132" s="100"/>
      <c r="J132" s="4"/>
      <c r="K132" s="3"/>
    </row>
    <row r="133" spans="5:11" s="2" customFormat="1" x14ac:dyDescent="0.2">
      <c r="E133" s="6"/>
      <c r="F133" s="6"/>
      <c r="H133" s="100"/>
      <c r="J133" s="4"/>
      <c r="K133" s="3"/>
    </row>
    <row r="134" spans="5:11" s="2" customFormat="1" x14ac:dyDescent="0.2">
      <c r="E134" s="6"/>
      <c r="F134" s="6"/>
      <c r="H134" s="100"/>
      <c r="J134" s="4"/>
      <c r="K134" s="3"/>
    </row>
    <row r="135" spans="5:11" s="2" customFormat="1" x14ac:dyDescent="0.2">
      <c r="E135" s="6"/>
      <c r="F135" s="6"/>
      <c r="H135" s="100"/>
      <c r="J135" s="4"/>
      <c r="K135" s="3"/>
    </row>
    <row r="136" spans="5:11" s="2" customFormat="1" x14ac:dyDescent="0.2">
      <c r="E136" s="6"/>
      <c r="F136" s="6"/>
      <c r="H136" s="100"/>
      <c r="J136" s="4"/>
      <c r="K136" s="3"/>
    </row>
    <row r="137" spans="5:11" s="2" customFormat="1" x14ac:dyDescent="0.2">
      <c r="E137" s="6"/>
      <c r="F137" s="6"/>
      <c r="H137" s="100"/>
      <c r="J137" s="4"/>
      <c r="K137" s="3"/>
    </row>
    <row r="138" spans="5:11" s="2" customFormat="1" x14ac:dyDescent="0.2">
      <c r="E138" s="6"/>
      <c r="F138" s="6"/>
      <c r="H138" s="100"/>
      <c r="J138" s="4"/>
      <c r="K138" s="3"/>
    </row>
    <row r="139" spans="5:11" s="2" customFormat="1" x14ac:dyDescent="0.2">
      <c r="E139" s="6"/>
      <c r="F139" s="6"/>
      <c r="H139" s="100"/>
      <c r="J139" s="4"/>
      <c r="K139" s="3"/>
    </row>
    <row r="140" spans="5:11" s="2" customFormat="1" x14ac:dyDescent="0.2">
      <c r="E140" s="6"/>
      <c r="F140" s="6"/>
      <c r="H140" s="100"/>
      <c r="J140" s="4"/>
      <c r="K140" s="3"/>
    </row>
    <row r="141" spans="5:11" s="2" customFormat="1" x14ac:dyDescent="0.2">
      <c r="E141" s="6"/>
      <c r="F141" s="6"/>
      <c r="H141" s="100"/>
      <c r="J141" s="4"/>
      <c r="K141" s="3"/>
    </row>
    <row r="142" spans="5:11" s="2" customFormat="1" x14ac:dyDescent="0.2">
      <c r="E142" s="6"/>
      <c r="F142" s="6"/>
      <c r="H142" s="100"/>
      <c r="J142" s="4"/>
      <c r="K142" s="3"/>
    </row>
    <row r="143" spans="5:11" s="2" customFormat="1" x14ac:dyDescent="0.2">
      <c r="E143" s="6"/>
      <c r="F143" s="6"/>
      <c r="H143" s="100"/>
      <c r="J143" s="4"/>
      <c r="K143" s="3"/>
    </row>
    <row r="144" spans="5:11" s="2" customFormat="1" x14ac:dyDescent="0.2">
      <c r="E144" s="6"/>
      <c r="F144" s="6"/>
      <c r="H144" s="100"/>
      <c r="J144" s="4"/>
      <c r="K144" s="3"/>
    </row>
    <row r="145" spans="5:11" s="2" customFormat="1" x14ac:dyDescent="0.2">
      <c r="E145" s="6"/>
      <c r="F145" s="6"/>
      <c r="H145" s="100"/>
      <c r="J145" s="4"/>
      <c r="K145" s="3"/>
    </row>
    <row r="146" spans="5:11" s="2" customFormat="1" x14ac:dyDescent="0.2">
      <c r="E146" s="6"/>
      <c r="F146" s="6"/>
      <c r="H146" s="100"/>
      <c r="J146" s="4"/>
      <c r="K146" s="3"/>
    </row>
    <row r="147" spans="5:11" s="2" customFormat="1" x14ac:dyDescent="0.2">
      <c r="E147" s="6"/>
      <c r="F147" s="6"/>
      <c r="H147" s="100"/>
      <c r="J147" s="4"/>
      <c r="K147" s="3"/>
    </row>
    <row r="148" spans="5:11" s="2" customFormat="1" x14ac:dyDescent="0.2">
      <c r="E148" s="6"/>
      <c r="F148" s="6"/>
      <c r="H148" s="100"/>
      <c r="J148" s="4"/>
      <c r="K148" s="3"/>
    </row>
    <row r="149" spans="5:11" s="2" customFormat="1" x14ac:dyDescent="0.2">
      <c r="E149" s="6"/>
      <c r="F149" s="6"/>
      <c r="H149" s="100"/>
      <c r="J149" s="4"/>
      <c r="K149" s="3"/>
    </row>
    <row r="150" spans="5:11" s="2" customFormat="1" x14ac:dyDescent="0.2">
      <c r="E150" s="6"/>
      <c r="F150" s="6"/>
      <c r="H150" s="100"/>
      <c r="J150" s="4"/>
      <c r="K150" s="3"/>
    </row>
    <row r="151" spans="5:11" s="2" customFormat="1" x14ac:dyDescent="0.2">
      <c r="E151" s="6"/>
      <c r="F151" s="6"/>
      <c r="H151" s="100"/>
      <c r="J151" s="4"/>
      <c r="K151" s="3"/>
    </row>
    <row r="152" spans="5:11" s="2" customFormat="1" x14ac:dyDescent="0.2">
      <c r="E152" s="6"/>
      <c r="F152" s="6"/>
      <c r="H152" s="100"/>
      <c r="J152" s="4"/>
      <c r="K152" s="3"/>
    </row>
    <row r="153" spans="5:11" s="2" customFormat="1" x14ac:dyDescent="0.2">
      <c r="E153" s="6"/>
      <c r="F153" s="6"/>
      <c r="H153" s="100"/>
      <c r="J153" s="4"/>
      <c r="K153" s="3"/>
    </row>
    <row r="154" spans="5:11" s="2" customFormat="1" x14ac:dyDescent="0.2">
      <c r="E154" s="6"/>
      <c r="F154" s="6"/>
      <c r="H154" s="100"/>
      <c r="J154" s="4"/>
      <c r="K154" s="3"/>
    </row>
    <row r="155" spans="5:11" s="2" customFormat="1" x14ac:dyDescent="0.2">
      <c r="E155" s="6"/>
      <c r="F155" s="6"/>
      <c r="H155" s="100"/>
      <c r="J155" s="4"/>
      <c r="K155" s="3"/>
    </row>
    <row r="156" spans="5:11" s="2" customFormat="1" x14ac:dyDescent="0.2">
      <c r="E156" s="6"/>
      <c r="F156" s="6"/>
      <c r="H156" s="100"/>
      <c r="J156" s="4"/>
      <c r="K156" s="3"/>
    </row>
    <row r="157" spans="5:11" s="2" customFormat="1" x14ac:dyDescent="0.2">
      <c r="E157" s="6"/>
      <c r="F157" s="6"/>
      <c r="H157" s="100"/>
      <c r="J157" s="4"/>
      <c r="K157" s="3"/>
    </row>
    <row r="158" spans="5:11" s="2" customFormat="1" x14ac:dyDescent="0.2">
      <c r="E158" s="6"/>
      <c r="F158" s="6"/>
      <c r="H158" s="100"/>
      <c r="J158" s="4"/>
      <c r="K158" s="3"/>
    </row>
    <row r="159" spans="5:11" s="2" customFormat="1" x14ac:dyDescent="0.2">
      <c r="E159" s="6"/>
      <c r="F159" s="6"/>
      <c r="H159" s="100"/>
      <c r="J159" s="4"/>
      <c r="K159" s="3"/>
    </row>
    <row r="160" spans="5:11" s="2" customFormat="1" x14ac:dyDescent="0.2">
      <c r="E160" s="6"/>
      <c r="F160" s="6"/>
      <c r="H160" s="100"/>
      <c r="J160" s="4"/>
      <c r="K160" s="3"/>
    </row>
    <row r="161" spans="5:11" s="2" customFormat="1" x14ac:dyDescent="0.2">
      <c r="E161" s="6"/>
      <c r="F161" s="6"/>
      <c r="H161" s="100"/>
      <c r="J161" s="4"/>
      <c r="K161" s="3"/>
    </row>
    <row r="162" spans="5:11" s="2" customFormat="1" x14ac:dyDescent="0.2">
      <c r="E162" s="6"/>
      <c r="F162" s="6"/>
      <c r="H162" s="100"/>
      <c r="J162" s="4"/>
      <c r="K162" s="3"/>
    </row>
  </sheetData>
  <mergeCells count="75">
    <mergeCell ref="B105:C105"/>
    <mergeCell ref="B106:C106"/>
    <mergeCell ref="J1:K2"/>
    <mergeCell ref="B1:C1"/>
    <mergeCell ref="D1:H1"/>
    <mergeCell ref="G2:H2"/>
    <mergeCell ref="B2:B3"/>
    <mergeCell ref="D2:D3"/>
    <mergeCell ref="I1:I2"/>
    <mergeCell ref="B88:C88"/>
    <mergeCell ref="B82:C82"/>
    <mergeCell ref="A51:H51"/>
    <mergeCell ref="B77:C77"/>
    <mergeCell ref="B81:C81"/>
    <mergeCell ref="B87:C87"/>
    <mergeCell ref="B80:C80"/>
    <mergeCell ref="A56:H56"/>
    <mergeCell ref="D38:D39"/>
    <mergeCell ref="B76:C76"/>
    <mergeCell ref="B75:C75"/>
    <mergeCell ref="D49:D50"/>
    <mergeCell ref="D6:D7"/>
    <mergeCell ref="C2:C3"/>
    <mergeCell ref="A5:H5"/>
    <mergeCell ref="A2:A3"/>
    <mergeCell ref="E2:F2"/>
    <mergeCell ref="A4:H4"/>
    <mergeCell ref="B89:C89"/>
    <mergeCell ref="B91:C91"/>
    <mergeCell ref="B90:C90"/>
    <mergeCell ref="A54:H54"/>
    <mergeCell ref="B72:C72"/>
    <mergeCell ref="A71:H71"/>
    <mergeCell ref="D59:D63"/>
    <mergeCell ref="D57:D58"/>
    <mergeCell ref="A64:H64"/>
    <mergeCell ref="B73:C73"/>
    <mergeCell ref="D8:D9"/>
    <mergeCell ref="A13:H13"/>
    <mergeCell ref="D40:D41"/>
    <mergeCell ref="A44:H44"/>
    <mergeCell ref="D36:D37"/>
    <mergeCell ref="D26:D27"/>
    <mergeCell ref="A24:H24"/>
    <mergeCell ref="D16:D17"/>
    <mergeCell ref="D22:D23"/>
    <mergeCell ref="D14:D15"/>
    <mergeCell ref="D79:D80"/>
    <mergeCell ref="B79:C79"/>
    <mergeCell ref="D42:D43"/>
    <mergeCell ref="D46:D48"/>
    <mergeCell ref="A35:H35"/>
    <mergeCell ref="B74:C74"/>
    <mergeCell ref="A10:H10"/>
    <mergeCell ref="B83:C83"/>
    <mergeCell ref="A78:H78"/>
    <mergeCell ref="D18:D19"/>
    <mergeCell ref="A28:H28"/>
    <mergeCell ref="B95:C95"/>
    <mergeCell ref="D81:D82"/>
    <mergeCell ref="B84:C84"/>
    <mergeCell ref="B86:C86"/>
    <mergeCell ref="B104:C104"/>
    <mergeCell ref="B85:C85"/>
    <mergeCell ref="B94:C94"/>
    <mergeCell ref="B101:C101"/>
    <mergeCell ref="B100:C100"/>
    <mergeCell ref="B97:C97"/>
    <mergeCell ref="B102:C102"/>
    <mergeCell ref="B98:C98"/>
    <mergeCell ref="B103:C103"/>
    <mergeCell ref="B92:C92"/>
    <mergeCell ref="B96:C96"/>
    <mergeCell ref="B93:C93"/>
    <mergeCell ref="B99:C99"/>
  </mergeCells>
  <pageMargins left="0.59055118110236227" right="0.43307086614173229" top="0.98425196850393704" bottom="0.98425196850393704" header="0.51181102362204722" footer="0.51181102362204722"/>
  <pageSetup paperSize="9" scale="25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IPG</vt:lpstr>
      <vt:lpstr>IPG!Область_печати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Перота Перота</dc:creator>
  <cp:lastModifiedBy>jarik</cp:lastModifiedBy>
  <dcterms:created xsi:type="dcterms:W3CDTF">2022-01-06T11:18:42Z</dcterms:created>
  <dcterms:modified xsi:type="dcterms:W3CDTF">2022-01-07T09:27:49Z</dcterms:modified>
</cp:coreProperties>
</file>